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総務教育部\Desktop\"/>
    </mc:Choice>
  </mc:AlternateContent>
  <xr:revisionPtr revIDLastSave="0" documentId="8_{E8FAA49F-9A9B-433B-ADB0-9514E6788E73}" xr6:coauthVersionLast="47" xr6:coauthVersionMax="47" xr10:uidLastSave="{00000000-0000-0000-0000-000000000000}"/>
  <bookViews>
    <workbookView xWindow="-120" yWindow="-120" windowWidth="24240" windowHeight="13140" xr2:uid="{6AB9C8E1-7FD9-43E4-A8E6-97D538EDB41D}"/>
  </bookViews>
  <sheets>
    <sheet name="売上明細" sheetId="3" r:id="rId1"/>
    <sheet name="担当者リスト" sheetId="4" r:id="rId2"/>
    <sheet name="商品リスト" sheetId="5" r:id="rId3"/>
  </sheets>
  <definedNames>
    <definedName name="_xlnm._FilterDatabase" localSheetId="0" hidden="1">売上明細!$B$3:$K$189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4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</calcChain>
</file>

<file path=xl/sharedStrings.xml><?xml version="1.0" encoding="utf-8"?>
<sst xmlns="http://schemas.openxmlformats.org/spreadsheetml/2006/main" count="54" uniqueCount="42">
  <si>
    <t>担当者番号</t>
    <rPh sb="0" eb="2">
      <t>タントウ</t>
    </rPh>
    <rPh sb="2" eb="5">
      <t>シャバンゴウ</t>
    </rPh>
    <phoneticPr fontId="1"/>
  </si>
  <si>
    <t>商品番号</t>
    <rPh sb="0" eb="2">
      <t>ショウヒン</t>
    </rPh>
    <rPh sb="2" eb="4">
      <t>バンゴウ</t>
    </rPh>
    <phoneticPr fontId="1"/>
  </si>
  <si>
    <t>浅野</t>
    <rPh sb="0" eb="2">
      <t>アサノ</t>
    </rPh>
    <phoneticPr fontId="1"/>
  </si>
  <si>
    <t>リビングOKA</t>
    <phoneticPr fontId="1"/>
  </si>
  <si>
    <t>江川</t>
    <rPh sb="0" eb="2">
      <t>エガワ</t>
    </rPh>
    <phoneticPr fontId="1"/>
  </si>
  <si>
    <t>Fファニチャー</t>
    <phoneticPr fontId="1"/>
  </si>
  <si>
    <t>大崎</t>
    <rPh sb="0" eb="2">
      <t>オオサキ</t>
    </rPh>
    <phoneticPr fontId="1"/>
  </si>
  <si>
    <t>ホームセンターつばめ</t>
    <phoneticPr fontId="1"/>
  </si>
  <si>
    <t>ふくおか事務機</t>
    <rPh sb="4" eb="7">
      <t>ジムキ</t>
    </rPh>
    <phoneticPr fontId="1"/>
  </si>
  <si>
    <t>林</t>
    <rPh sb="0" eb="1">
      <t>ハヤシ</t>
    </rPh>
    <phoneticPr fontId="1"/>
  </si>
  <si>
    <t>ROOM-STORE</t>
    <phoneticPr fontId="1"/>
  </si>
  <si>
    <t>デスク</t>
    <phoneticPr fontId="1"/>
  </si>
  <si>
    <t>スチールデスク</t>
    <phoneticPr fontId="1"/>
  </si>
  <si>
    <t>木製デスク</t>
    <rPh sb="0" eb="2">
      <t>モクセイ</t>
    </rPh>
    <phoneticPr fontId="1"/>
  </si>
  <si>
    <t>ゲーミングデスク</t>
    <phoneticPr fontId="1"/>
  </si>
  <si>
    <t>昇降式デスク</t>
    <rPh sb="0" eb="3">
      <t>ショウコウシキ</t>
    </rPh>
    <phoneticPr fontId="1"/>
  </si>
  <si>
    <t>折りたたみデスク</t>
    <rPh sb="0" eb="1">
      <t>オ</t>
    </rPh>
    <phoneticPr fontId="1"/>
  </si>
  <si>
    <t>チェア</t>
    <phoneticPr fontId="1"/>
  </si>
  <si>
    <t>ワークチェア</t>
    <phoneticPr fontId="1"/>
  </si>
  <si>
    <t>リクライニングチェア</t>
    <phoneticPr fontId="1"/>
  </si>
  <si>
    <t>ゲーミングチェア</t>
    <phoneticPr fontId="1"/>
  </si>
  <si>
    <t>ハイスツール</t>
    <phoneticPr fontId="1"/>
  </si>
  <si>
    <t>収納</t>
    <rPh sb="0" eb="2">
      <t>シュウノウ</t>
    </rPh>
    <phoneticPr fontId="1"/>
  </si>
  <si>
    <t>スチールワゴン2段</t>
    <rPh sb="8" eb="9">
      <t>ダン</t>
    </rPh>
    <phoneticPr fontId="1"/>
  </si>
  <si>
    <t>スチールワゴン3段</t>
    <rPh sb="8" eb="9">
      <t>ダン</t>
    </rPh>
    <phoneticPr fontId="1"/>
  </si>
  <si>
    <t>キャビネット</t>
    <phoneticPr fontId="1"/>
  </si>
  <si>
    <t>売上日</t>
    <rPh sb="0" eb="3">
      <t>ウリアゲビ</t>
    </rPh>
    <phoneticPr fontId="5"/>
  </si>
  <si>
    <t>取引先</t>
    <rPh sb="0" eb="2">
      <t>トリヒキ</t>
    </rPh>
    <rPh sb="2" eb="3">
      <t>サキ</t>
    </rPh>
    <phoneticPr fontId="5"/>
  </si>
  <si>
    <t>商品分類</t>
    <rPh sb="0" eb="2">
      <t>ショウヒン</t>
    </rPh>
    <rPh sb="2" eb="4">
      <t>ブンルイ</t>
    </rPh>
    <phoneticPr fontId="5"/>
  </si>
  <si>
    <t>商品名</t>
    <rPh sb="0" eb="3">
      <t>ショウヒンメイ</t>
    </rPh>
    <phoneticPr fontId="5"/>
  </si>
  <si>
    <t>単価（円）</t>
    <rPh sb="0" eb="2">
      <t>タンカ</t>
    </rPh>
    <rPh sb="3" eb="4">
      <t>エン</t>
    </rPh>
    <phoneticPr fontId="5"/>
  </si>
  <si>
    <t>数量</t>
    <rPh sb="0" eb="2">
      <t>スウリョウ</t>
    </rPh>
    <phoneticPr fontId="5"/>
  </si>
  <si>
    <t>売上金額（円）</t>
    <rPh sb="0" eb="2">
      <t>ウリアゲ</t>
    </rPh>
    <rPh sb="2" eb="4">
      <t>キンガク</t>
    </rPh>
    <rPh sb="5" eb="6">
      <t>エン</t>
    </rPh>
    <phoneticPr fontId="5"/>
  </si>
  <si>
    <t>商品番号</t>
    <rPh sb="0" eb="4">
      <t>ショウヒンバンゴウ</t>
    </rPh>
    <phoneticPr fontId="5"/>
  </si>
  <si>
    <t>担当者番号</t>
    <rPh sb="0" eb="3">
      <t>タントウシャ</t>
    </rPh>
    <rPh sb="3" eb="5">
      <t>バンゴウ</t>
    </rPh>
    <phoneticPr fontId="5"/>
  </si>
  <si>
    <t>取引先</t>
    <rPh sb="0" eb="3">
      <t>トリヒキサキ</t>
    </rPh>
    <phoneticPr fontId="5"/>
  </si>
  <si>
    <t>商品分類</t>
    <rPh sb="0" eb="4">
      <t>ショウヒンブンルイ</t>
    </rPh>
    <phoneticPr fontId="5"/>
  </si>
  <si>
    <t>田村</t>
    <rPh sb="0" eb="2">
      <t>タムラ</t>
    </rPh>
    <phoneticPr fontId="1"/>
  </si>
  <si>
    <t>家具売上明細（2022年7月～9月）</t>
    <rPh sb="0" eb="2">
      <t>カグ</t>
    </rPh>
    <rPh sb="2" eb="3">
      <t>ウリ</t>
    </rPh>
    <rPh sb="3" eb="4">
      <t>アゲ</t>
    </rPh>
    <rPh sb="4" eb="6">
      <t>メイサイ</t>
    </rPh>
    <rPh sb="11" eb="12">
      <t>ネン</t>
    </rPh>
    <rPh sb="13" eb="14">
      <t>ガツ</t>
    </rPh>
    <rPh sb="16" eb="17">
      <t>ガツ</t>
    </rPh>
    <phoneticPr fontId="5"/>
  </si>
  <si>
    <t>担当者リスト</t>
    <rPh sb="0" eb="3">
      <t>タントウシャ</t>
    </rPh>
    <phoneticPr fontId="5"/>
  </si>
  <si>
    <t>商品リスト</t>
    <rPh sb="0" eb="2">
      <t>ショウヒン</t>
    </rPh>
    <phoneticPr fontId="5"/>
  </si>
  <si>
    <t>担当者</t>
    <rPh sb="0" eb="3">
      <t>タントウシャ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</si>
</sst>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90B0F-4CFE-4E7A-974A-7D593266CB08}">
  <dimension ref="B1:K189"/>
  <sheetViews>
    <sheetView tabSelected="1" workbookViewId="0">
      <selection activeCell="B1" sqref="B1"/>
    </sheetView>
  </sheetViews>
  <sheetFormatPr defaultRowHeight="18.75" x14ac:dyDescent="0.4"/>
  <cols>
    <col min="1" max="1" width="2.625" customWidth="1"/>
    <col min="2" max="2" width="11.625" customWidth="1"/>
    <col min="3" max="3" width="11.25" bestFit="1" customWidth="1"/>
    <col min="4" max="4" width="10.625" customWidth="1"/>
    <col min="5" max="5" width="22.625" customWidth="1"/>
    <col min="6" max="6" width="10.625" customWidth="1"/>
    <col min="7" max="7" width="11.375" customWidth="1"/>
    <col min="8" max="8" width="22.625" customWidth="1"/>
    <col min="9" max="9" width="11.25" bestFit="1" customWidth="1"/>
    <col min="10" max="10" width="8.625" customWidth="1"/>
    <col min="11" max="11" width="15.375" bestFit="1" customWidth="1"/>
    <col min="14" max="15" width="9" customWidth="1"/>
  </cols>
  <sheetData>
    <row r="1" spans="2:11" ht="24" x14ac:dyDescent="0.4">
      <c r="B1" s="1" t="s">
        <v>38</v>
      </c>
    </row>
    <row r="3" spans="2:11" x14ac:dyDescent="0.4">
      <c r="B3" s="2" t="s">
        <v>26</v>
      </c>
      <c r="C3" s="2" t="s">
        <v>0</v>
      </c>
      <c r="D3" s="2" t="s">
        <v>41</v>
      </c>
      <c r="E3" s="2" t="s">
        <v>27</v>
      </c>
      <c r="F3" s="2" t="s">
        <v>1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</row>
    <row r="4" spans="2:11" x14ac:dyDescent="0.4">
      <c r="B4" s="3">
        <v>44743</v>
      </c>
      <c r="C4" s="4">
        <v>12</v>
      </c>
      <c r="D4" s="4" t="str">
        <f>VLOOKUP($C4,担当者リスト!$B$4:$D$8,2,FALSE)</f>
        <v>江川</v>
      </c>
      <c r="E4" s="4" t="str">
        <f>VLOOKUP($C4,担当者リスト!$B$4:$D$8,3,FALSE)</f>
        <v>Fファニチャー</v>
      </c>
      <c r="F4" s="4">
        <v>101</v>
      </c>
      <c r="G4" s="4" t="str">
        <f>VLOOKUP($F4,商品リスト!$B$4:$E$15,2,FALSE)</f>
        <v>デスク</v>
      </c>
      <c r="H4" s="4" t="str">
        <f>VLOOKUP($F4,商品リスト!$B$4:$E$15,3,FALSE)</f>
        <v>スチールデスク</v>
      </c>
      <c r="I4" s="5">
        <f>VLOOKUP($F4,商品リスト!$B$4:$E$15,4,FALSE)</f>
        <v>35000</v>
      </c>
      <c r="J4" s="4">
        <v>7</v>
      </c>
      <c r="K4" s="5">
        <f t="shared" ref="K4:K67" si="0">I4*J4</f>
        <v>245000</v>
      </c>
    </row>
    <row r="5" spans="2:11" x14ac:dyDescent="0.4">
      <c r="B5" s="3">
        <v>44743</v>
      </c>
      <c r="C5" s="4">
        <v>15</v>
      </c>
      <c r="D5" s="4" t="str">
        <f>VLOOKUP($C5,担当者リスト!$B$4:$D$8,2,FALSE)</f>
        <v>林</v>
      </c>
      <c r="E5" s="4" t="str">
        <f>VLOOKUP($C5,担当者リスト!$B$4:$D$8,3,FALSE)</f>
        <v>ROOM-STORE</v>
      </c>
      <c r="F5" s="4">
        <v>103</v>
      </c>
      <c r="G5" s="4" t="str">
        <f>VLOOKUP($F5,商品リスト!$B$4:$E$15,2,FALSE)</f>
        <v>デスク</v>
      </c>
      <c r="H5" s="4" t="str">
        <f>VLOOKUP($F5,商品リスト!$B$4:$E$15,3,FALSE)</f>
        <v>ゲーミングデスク</v>
      </c>
      <c r="I5" s="5">
        <f>VLOOKUP($F5,商品リスト!$B$4:$E$15,4,FALSE)</f>
        <v>72000</v>
      </c>
      <c r="J5" s="4">
        <v>10</v>
      </c>
      <c r="K5" s="5">
        <f t="shared" si="0"/>
        <v>720000</v>
      </c>
    </row>
    <row r="6" spans="2:11" x14ac:dyDescent="0.4">
      <c r="B6" s="3">
        <v>44744</v>
      </c>
      <c r="C6" s="4">
        <v>11</v>
      </c>
      <c r="D6" s="4" t="str">
        <f>VLOOKUP($C6,担当者リスト!$B$4:$D$8,2,FALSE)</f>
        <v>浅野</v>
      </c>
      <c r="E6" s="4" t="str">
        <f>VLOOKUP($C6,担当者リスト!$B$4:$D$8,3,FALSE)</f>
        <v>リビングOKA</v>
      </c>
      <c r="F6" s="4">
        <v>101</v>
      </c>
      <c r="G6" s="4" t="str">
        <f>VLOOKUP($F6,商品リスト!$B$4:$E$15,2,FALSE)</f>
        <v>デスク</v>
      </c>
      <c r="H6" s="4" t="str">
        <f>VLOOKUP($F6,商品リスト!$B$4:$E$15,3,FALSE)</f>
        <v>スチールデスク</v>
      </c>
      <c r="I6" s="5">
        <f>VLOOKUP($F6,商品リスト!$B$4:$E$15,4,FALSE)</f>
        <v>35000</v>
      </c>
      <c r="J6" s="4">
        <v>5</v>
      </c>
      <c r="K6" s="5">
        <f t="shared" si="0"/>
        <v>175000</v>
      </c>
    </row>
    <row r="7" spans="2:11" x14ac:dyDescent="0.4">
      <c r="B7" s="3">
        <v>44744</v>
      </c>
      <c r="C7" s="4">
        <v>11</v>
      </c>
      <c r="D7" s="4" t="str">
        <f>VLOOKUP($C7,担当者リスト!$B$4:$D$8,2,FALSE)</f>
        <v>浅野</v>
      </c>
      <c r="E7" s="4" t="str">
        <f>VLOOKUP($C7,担当者リスト!$B$4:$D$8,3,FALSE)</f>
        <v>リビングOKA</v>
      </c>
      <c r="F7" s="4">
        <v>201</v>
      </c>
      <c r="G7" s="4" t="str">
        <f>VLOOKUP($F7,商品リスト!$B$4:$E$15,2,FALSE)</f>
        <v>チェア</v>
      </c>
      <c r="H7" s="4" t="str">
        <f>VLOOKUP($F7,商品リスト!$B$4:$E$15,3,FALSE)</f>
        <v>ワークチェア</v>
      </c>
      <c r="I7" s="5">
        <f>VLOOKUP($F7,商品リスト!$B$4:$E$15,4,FALSE)</f>
        <v>26000</v>
      </c>
      <c r="J7" s="4">
        <v>3</v>
      </c>
      <c r="K7" s="5">
        <f t="shared" si="0"/>
        <v>78000</v>
      </c>
    </row>
    <row r="8" spans="2:11" x14ac:dyDescent="0.4">
      <c r="B8" s="3">
        <v>44744</v>
      </c>
      <c r="C8" s="4">
        <v>13</v>
      </c>
      <c r="D8" s="4" t="str">
        <f>VLOOKUP($C8,担当者リスト!$B$4:$D$8,2,FALSE)</f>
        <v>大崎</v>
      </c>
      <c r="E8" s="4" t="str">
        <f>VLOOKUP($C8,担当者リスト!$B$4:$D$8,3,FALSE)</f>
        <v>ホームセンターつばめ</v>
      </c>
      <c r="F8" s="4">
        <v>202</v>
      </c>
      <c r="G8" s="4" t="str">
        <f>VLOOKUP($F8,商品リスト!$B$4:$E$15,2,FALSE)</f>
        <v>チェア</v>
      </c>
      <c r="H8" s="4" t="str">
        <f>VLOOKUP($F8,商品リスト!$B$4:$E$15,3,FALSE)</f>
        <v>リクライニングチェア</v>
      </c>
      <c r="I8" s="5">
        <f>VLOOKUP($F8,商品リスト!$B$4:$E$15,4,FALSE)</f>
        <v>45000</v>
      </c>
      <c r="J8" s="4">
        <v>1</v>
      </c>
      <c r="K8" s="5">
        <f t="shared" si="0"/>
        <v>45000</v>
      </c>
    </row>
    <row r="9" spans="2:11" x14ac:dyDescent="0.4">
      <c r="B9" s="3">
        <v>44745</v>
      </c>
      <c r="C9" s="4">
        <v>13</v>
      </c>
      <c r="D9" s="4" t="str">
        <f>VLOOKUP($C9,担当者リスト!$B$4:$D$8,2,FALSE)</f>
        <v>大崎</v>
      </c>
      <c r="E9" s="4" t="str">
        <f>VLOOKUP($C9,担当者リスト!$B$4:$D$8,3,FALSE)</f>
        <v>ホームセンターつばめ</v>
      </c>
      <c r="F9" s="4">
        <v>302</v>
      </c>
      <c r="G9" s="4" t="str">
        <f>VLOOKUP($F9,商品リスト!$B$4:$E$15,2,FALSE)</f>
        <v>収納</v>
      </c>
      <c r="H9" s="4" t="str">
        <f>VLOOKUP($F9,商品リスト!$B$4:$E$15,3,FALSE)</f>
        <v>スチールワゴン3段</v>
      </c>
      <c r="I9" s="5">
        <f>VLOOKUP($F9,商品リスト!$B$4:$E$15,4,FALSE)</f>
        <v>13000</v>
      </c>
      <c r="J9" s="4">
        <v>6</v>
      </c>
      <c r="K9" s="5">
        <f t="shared" si="0"/>
        <v>78000</v>
      </c>
    </row>
    <row r="10" spans="2:11" x14ac:dyDescent="0.4">
      <c r="B10" s="3">
        <v>44746</v>
      </c>
      <c r="C10" s="4">
        <v>15</v>
      </c>
      <c r="D10" s="4" t="str">
        <f>VLOOKUP($C10,担当者リスト!$B$4:$D$8,2,FALSE)</f>
        <v>林</v>
      </c>
      <c r="E10" s="4" t="str">
        <f>VLOOKUP($C10,担当者リスト!$B$4:$D$8,3,FALSE)</f>
        <v>ROOM-STORE</v>
      </c>
      <c r="F10" s="4">
        <v>103</v>
      </c>
      <c r="G10" s="4" t="str">
        <f>VLOOKUP($F10,商品リスト!$B$4:$E$15,2,FALSE)</f>
        <v>デスク</v>
      </c>
      <c r="H10" s="4" t="str">
        <f>VLOOKUP($F10,商品リスト!$B$4:$E$15,3,FALSE)</f>
        <v>ゲーミングデスク</v>
      </c>
      <c r="I10" s="5">
        <f>VLOOKUP($F10,商品リスト!$B$4:$E$15,4,FALSE)</f>
        <v>72000</v>
      </c>
      <c r="J10" s="4">
        <v>2</v>
      </c>
      <c r="K10" s="5">
        <f t="shared" si="0"/>
        <v>144000</v>
      </c>
    </row>
    <row r="11" spans="2:11" x14ac:dyDescent="0.4">
      <c r="B11" s="3">
        <v>44746</v>
      </c>
      <c r="C11" s="4">
        <v>15</v>
      </c>
      <c r="D11" s="4" t="str">
        <f>VLOOKUP($C11,担当者リスト!$B$4:$D$8,2,FALSE)</f>
        <v>林</v>
      </c>
      <c r="E11" s="4" t="str">
        <f>VLOOKUP($C11,担当者リスト!$B$4:$D$8,3,FALSE)</f>
        <v>ROOM-STORE</v>
      </c>
      <c r="F11" s="4">
        <v>203</v>
      </c>
      <c r="G11" s="4" t="str">
        <f>VLOOKUP($F11,商品リスト!$B$4:$E$15,2,FALSE)</f>
        <v>チェア</v>
      </c>
      <c r="H11" s="4" t="str">
        <f>VLOOKUP($F11,商品リスト!$B$4:$E$15,3,FALSE)</f>
        <v>ゲーミングチェア</v>
      </c>
      <c r="I11" s="5">
        <f>VLOOKUP($F11,商品リスト!$B$4:$E$15,4,FALSE)</f>
        <v>49000</v>
      </c>
      <c r="J11" s="4">
        <v>2</v>
      </c>
      <c r="K11" s="5">
        <f t="shared" si="0"/>
        <v>98000</v>
      </c>
    </row>
    <row r="12" spans="2:11" x14ac:dyDescent="0.4">
      <c r="B12" s="3">
        <v>44747</v>
      </c>
      <c r="C12" s="4">
        <v>11</v>
      </c>
      <c r="D12" s="4" t="str">
        <f>VLOOKUP($C12,担当者リスト!$B$4:$D$8,2,FALSE)</f>
        <v>浅野</v>
      </c>
      <c r="E12" s="4" t="str">
        <f>VLOOKUP($C12,担当者リスト!$B$4:$D$8,3,FALSE)</f>
        <v>リビングOKA</v>
      </c>
      <c r="F12" s="4">
        <v>104</v>
      </c>
      <c r="G12" s="4" t="str">
        <f>VLOOKUP($F12,商品リスト!$B$4:$E$15,2,FALSE)</f>
        <v>デスク</v>
      </c>
      <c r="H12" s="4" t="str">
        <f>VLOOKUP($F12,商品リスト!$B$4:$E$15,3,FALSE)</f>
        <v>昇降式デスク</v>
      </c>
      <c r="I12" s="5">
        <f>VLOOKUP($F12,商品リスト!$B$4:$E$15,4,FALSE)</f>
        <v>68000</v>
      </c>
      <c r="J12" s="4">
        <v>5</v>
      </c>
      <c r="K12" s="5">
        <f t="shared" si="0"/>
        <v>340000</v>
      </c>
    </row>
    <row r="13" spans="2:11" x14ac:dyDescent="0.4">
      <c r="B13" s="3">
        <v>44747</v>
      </c>
      <c r="C13" s="4">
        <v>13</v>
      </c>
      <c r="D13" s="4" t="str">
        <f>VLOOKUP($C13,担当者リスト!$B$4:$D$8,2,FALSE)</f>
        <v>大崎</v>
      </c>
      <c r="E13" s="4" t="str">
        <f>VLOOKUP($C13,担当者リスト!$B$4:$D$8,3,FALSE)</f>
        <v>ホームセンターつばめ</v>
      </c>
      <c r="F13" s="4">
        <v>105</v>
      </c>
      <c r="G13" s="4" t="str">
        <f>VLOOKUP($F13,商品リスト!$B$4:$E$15,2,FALSE)</f>
        <v>デスク</v>
      </c>
      <c r="H13" s="4" t="str">
        <f>VLOOKUP($F13,商品リスト!$B$4:$E$15,3,FALSE)</f>
        <v>折りたたみデスク</v>
      </c>
      <c r="I13" s="5">
        <f>VLOOKUP($F13,商品リスト!$B$4:$E$15,4,FALSE)</f>
        <v>22000</v>
      </c>
      <c r="J13" s="4">
        <v>6</v>
      </c>
      <c r="K13" s="5">
        <f t="shared" si="0"/>
        <v>132000</v>
      </c>
    </row>
    <row r="14" spans="2:11" x14ac:dyDescent="0.4">
      <c r="B14" s="3">
        <v>44747</v>
      </c>
      <c r="C14" s="4">
        <v>13</v>
      </c>
      <c r="D14" s="4" t="str">
        <f>VLOOKUP($C14,担当者リスト!$B$4:$D$8,2,FALSE)</f>
        <v>大崎</v>
      </c>
      <c r="E14" s="4" t="str">
        <f>VLOOKUP($C14,担当者リスト!$B$4:$D$8,3,FALSE)</f>
        <v>ホームセンターつばめ</v>
      </c>
      <c r="F14" s="4">
        <v>303</v>
      </c>
      <c r="G14" s="4" t="str">
        <f>VLOOKUP($F14,商品リスト!$B$4:$E$15,2,FALSE)</f>
        <v>収納</v>
      </c>
      <c r="H14" s="4" t="str">
        <f>VLOOKUP($F14,商品リスト!$B$4:$E$15,3,FALSE)</f>
        <v>キャビネット</v>
      </c>
      <c r="I14" s="5">
        <f>VLOOKUP($F14,商品リスト!$B$4:$E$15,4,FALSE)</f>
        <v>28000</v>
      </c>
      <c r="J14" s="4">
        <v>3</v>
      </c>
      <c r="K14" s="5">
        <f t="shared" si="0"/>
        <v>84000</v>
      </c>
    </row>
    <row r="15" spans="2:11" x14ac:dyDescent="0.4">
      <c r="B15" s="3">
        <v>44749</v>
      </c>
      <c r="C15" s="4">
        <v>15</v>
      </c>
      <c r="D15" s="4" t="str">
        <f>VLOOKUP($C15,担当者リスト!$B$4:$D$8,2,FALSE)</f>
        <v>林</v>
      </c>
      <c r="E15" s="4" t="str">
        <f>VLOOKUP($C15,担当者リスト!$B$4:$D$8,3,FALSE)</f>
        <v>ROOM-STORE</v>
      </c>
      <c r="F15" s="4">
        <v>202</v>
      </c>
      <c r="G15" s="4" t="str">
        <f>VLOOKUP($F15,商品リスト!$B$4:$E$15,2,FALSE)</f>
        <v>チェア</v>
      </c>
      <c r="H15" s="4" t="str">
        <f>VLOOKUP($F15,商品リスト!$B$4:$E$15,3,FALSE)</f>
        <v>リクライニングチェア</v>
      </c>
      <c r="I15" s="5">
        <f>VLOOKUP($F15,商品リスト!$B$4:$E$15,4,FALSE)</f>
        <v>45000</v>
      </c>
      <c r="J15" s="4">
        <v>2</v>
      </c>
      <c r="K15" s="5">
        <f t="shared" si="0"/>
        <v>90000</v>
      </c>
    </row>
    <row r="16" spans="2:11" x14ac:dyDescent="0.4">
      <c r="B16" s="3">
        <v>44750</v>
      </c>
      <c r="C16" s="4">
        <v>11</v>
      </c>
      <c r="D16" s="4" t="str">
        <f>VLOOKUP($C16,担当者リスト!$B$4:$D$8,2,FALSE)</f>
        <v>浅野</v>
      </c>
      <c r="E16" s="4" t="str">
        <f>VLOOKUP($C16,担当者リスト!$B$4:$D$8,3,FALSE)</f>
        <v>リビングOKA</v>
      </c>
      <c r="F16" s="4">
        <v>204</v>
      </c>
      <c r="G16" s="4" t="str">
        <f>VLOOKUP($F16,商品リスト!$B$4:$E$15,2,FALSE)</f>
        <v>チェア</v>
      </c>
      <c r="H16" s="4" t="str">
        <f>VLOOKUP($F16,商品リスト!$B$4:$E$15,3,FALSE)</f>
        <v>ハイスツール</v>
      </c>
      <c r="I16" s="5">
        <f>VLOOKUP($F16,商品リスト!$B$4:$E$15,4,FALSE)</f>
        <v>12000</v>
      </c>
      <c r="J16" s="4">
        <v>10</v>
      </c>
      <c r="K16" s="5">
        <f t="shared" si="0"/>
        <v>120000</v>
      </c>
    </row>
    <row r="17" spans="2:11" x14ac:dyDescent="0.4">
      <c r="B17" s="3">
        <v>44750</v>
      </c>
      <c r="C17" s="4">
        <v>15</v>
      </c>
      <c r="D17" s="4" t="str">
        <f>VLOOKUP($C17,担当者リスト!$B$4:$D$8,2,FALSE)</f>
        <v>林</v>
      </c>
      <c r="E17" s="4" t="str">
        <f>VLOOKUP($C17,担当者リスト!$B$4:$D$8,3,FALSE)</f>
        <v>ROOM-STORE</v>
      </c>
      <c r="F17" s="4">
        <v>204</v>
      </c>
      <c r="G17" s="4" t="str">
        <f>VLOOKUP($F17,商品リスト!$B$4:$E$15,2,FALSE)</f>
        <v>チェア</v>
      </c>
      <c r="H17" s="4" t="str">
        <f>VLOOKUP($F17,商品リスト!$B$4:$E$15,3,FALSE)</f>
        <v>ハイスツール</v>
      </c>
      <c r="I17" s="5">
        <f>VLOOKUP($F17,商品リスト!$B$4:$E$15,4,FALSE)</f>
        <v>12000</v>
      </c>
      <c r="J17" s="4">
        <v>2</v>
      </c>
      <c r="K17" s="5">
        <f t="shared" si="0"/>
        <v>24000</v>
      </c>
    </row>
    <row r="18" spans="2:11" x14ac:dyDescent="0.4">
      <c r="B18" s="3">
        <v>44751</v>
      </c>
      <c r="C18" s="4">
        <v>12</v>
      </c>
      <c r="D18" s="4" t="str">
        <f>VLOOKUP($C18,担当者リスト!$B$4:$D$8,2,FALSE)</f>
        <v>江川</v>
      </c>
      <c r="E18" s="4" t="str">
        <f>VLOOKUP($C18,担当者リスト!$B$4:$D$8,3,FALSE)</f>
        <v>Fファニチャー</v>
      </c>
      <c r="F18" s="4">
        <v>102</v>
      </c>
      <c r="G18" s="4" t="str">
        <f>VLOOKUP($F18,商品リスト!$B$4:$E$15,2,FALSE)</f>
        <v>デスク</v>
      </c>
      <c r="H18" s="4" t="str">
        <f>VLOOKUP($F18,商品リスト!$B$4:$E$15,3,FALSE)</f>
        <v>木製デスク</v>
      </c>
      <c r="I18" s="5">
        <f>VLOOKUP($F18,商品リスト!$B$4:$E$15,4,FALSE)</f>
        <v>48000</v>
      </c>
      <c r="J18" s="4">
        <v>2</v>
      </c>
      <c r="K18" s="5">
        <f t="shared" si="0"/>
        <v>96000</v>
      </c>
    </row>
    <row r="19" spans="2:11" x14ac:dyDescent="0.4">
      <c r="B19" s="3">
        <v>44752</v>
      </c>
      <c r="C19" s="4">
        <v>11</v>
      </c>
      <c r="D19" s="4" t="str">
        <f>VLOOKUP($C19,担当者リスト!$B$4:$D$8,2,FALSE)</f>
        <v>浅野</v>
      </c>
      <c r="E19" s="4" t="str">
        <f>VLOOKUP($C19,担当者リスト!$B$4:$D$8,3,FALSE)</f>
        <v>リビングOKA</v>
      </c>
      <c r="F19" s="4">
        <v>105</v>
      </c>
      <c r="G19" s="4" t="str">
        <f>VLOOKUP($F19,商品リスト!$B$4:$E$15,2,FALSE)</f>
        <v>デスク</v>
      </c>
      <c r="H19" s="4" t="str">
        <f>VLOOKUP($F19,商品リスト!$B$4:$E$15,3,FALSE)</f>
        <v>折りたたみデスク</v>
      </c>
      <c r="I19" s="5">
        <f>VLOOKUP($F19,商品リスト!$B$4:$E$15,4,FALSE)</f>
        <v>22000</v>
      </c>
      <c r="J19" s="4">
        <v>5</v>
      </c>
      <c r="K19" s="5">
        <f t="shared" si="0"/>
        <v>110000</v>
      </c>
    </row>
    <row r="20" spans="2:11" x14ac:dyDescent="0.4">
      <c r="B20" s="3">
        <v>44752</v>
      </c>
      <c r="C20" s="4">
        <v>13</v>
      </c>
      <c r="D20" s="4" t="str">
        <f>VLOOKUP($C20,担当者リスト!$B$4:$D$8,2,FALSE)</f>
        <v>大崎</v>
      </c>
      <c r="E20" s="4" t="str">
        <f>VLOOKUP($C20,担当者リスト!$B$4:$D$8,3,FALSE)</f>
        <v>ホームセンターつばめ</v>
      </c>
      <c r="F20" s="4">
        <v>101</v>
      </c>
      <c r="G20" s="4" t="str">
        <f>VLOOKUP($F20,商品リスト!$B$4:$E$15,2,FALSE)</f>
        <v>デスク</v>
      </c>
      <c r="H20" s="4" t="str">
        <f>VLOOKUP($F20,商品リスト!$B$4:$E$15,3,FALSE)</f>
        <v>スチールデスク</v>
      </c>
      <c r="I20" s="5">
        <f>VLOOKUP($F20,商品リスト!$B$4:$E$15,4,FALSE)</f>
        <v>35000</v>
      </c>
      <c r="J20" s="4">
        <v>12</v>
      </c>
      <c r="K20" s="5">
        <f t="shared" si="0"/>
        <v>420000</v>
      </c>
    </row>
    <row r="21" spans="2:11" x14ac:dyDescent="0.4">
      <c r="B21" s="3">
        <v>44752</v>
      </c>
      <c r="C21" s="4">
        <v>15</v>
      </c>
      <c r="D21" s="4" t="str">
        <f>VLOOKUP($C21,担当者リスト!$B$4:$D$8,2,FALSE)</f>
        <v>林</v>
      </c>
      <c r="E21" s="4" t="str">
        <f>VLOOKUP($C21,担当者リスト!$B$4:$D$8,3,FALSE)</f>
        <v>ROOM-STORE</v>
      </c>
      <c r="F21" s="4">
        <v>103</v>
      </c>
      <c r="G21" s="4" t="str">
        <f>VLOOKUP($F21,商品リスト!$B$4:$E$15,2,FALSE)</f>
        <v>デスク</v>
      </c>
      <c r="H21" s="4" t="str">
        <f>VLOOKUP($F21,商品リスト!$B$4:$E$15,3,FALSE)</f>
        <v>ゲーミングデスク</v>
      </c>
      <c r="I21" s="5">
        <f>VLOOKUP($F21,商品リスト!$B$4:$E$15,4,FALSE)</f>
        <v>72000</v>
      </c>
      <c r="J21" s="4">
        <v>4</v>
      </c>
      <c r="K21" s="5">
        <f t="shared" si="0"/>
        <v>288000</v>
      </c>
    </row>
    <row r="22" spans="2:11" x14ac:dyDescent="0.4">
      <c r="B22" s="3">
        <v>44755</v>
      </c>
      <c r="C22" s="4">
        <v>11</v>
      </c>
      <c r="D22" s="4" t="str">
        <f>VLOOKUP($C22,担当者リスト!$B$4:$D$8,2,FALSE)</f>
        <v>浅野</v>
      </c>
      <c r="E22" s="4" t="str">
        <f>VLOOKUP($C22,担当者リスト!$B$4:$D$8,3,FALSE)</f>
        <v>リビングOKA</v>
      </c>
      <c r="F22" s="4">
        <v>302</v>
      </c>
      <c r="G22" s="4" t="str">
        <f>VLOOKUP($F22,商品リスト!$B$4:$E$15,2,FALSE)</f>
        <v>収納</v>
      </c>
      <c r="H22" s="4" t="str">
        <f>VLOOKUP($F22,商品リスト!$B$4:$E$15,3,FALSE)</f>
        <v>スチールワゴン3段</v>
      </c>
      <c r="I22" s="5">
        <f>VLOOKUP($F22,商品リスト!$B$4:$E$15,4,FALSE)</f>
        <v>13000</v>
      </c>
      <c r="J22" s="4">
        <v>3</v>
      </c>
      <c r="K22" s="5">
        <f t="shared" si="0"/>
        <v>39000</v>
      </c>
    </row>
    <row r="23" spans="2:11" x14ac:dyDescent="0.4">
      <c r="B23" s="3">
        <v>44757</v>
      </c>
      <c r="C23" s="4">
        <v>11</v>
      </c>
      <c r="D23" s="4" t="str">
        <f>VLOOKUP($C23,担当者リスト!$B$4:$D$8,2,FALSE)</f>
        <v>浅野</v>
      </c>
      <c r="E23" s="4" t="str">
        <f>VLOOKUP($C23,担当者リスト!$B$4:$D$8,3,FALSE)</f>
        <v>リビングOKA</v>
      </c>
      <c r="F23" s="4">
        <v>101</v>
      </c>
      <c r="G23" s="4" t="str">
        <f>VLOOKUP($F23,商品リスト!$B$4:$E$15,2,FALSE)</f>
        <v>デスク</v>
      </c>
      <c r="H23" s="4" t="str">
        <f>VLOOKUP($F23,商品リスト!$B$4:$E$15,3,FALSE)</f>
        <v>スチールデスク</v>
      </c>
      <c r="I23" s="5">
        <f>VLOOKUP($F23,商品リスト!$B$4:$E$15,4,FALSE)</f>
        <v>35000</v>
      </c>
      <c r="J23" s="4">
        <v>2</v>
      </c>
      <c r="K23" s="5">
        <f t="shared" si="0"/>
        <v>70000</v>
      </c>
    </row>
    <row r="24" spans="2:11" x14ac:dyDescent="0.4">
      <c r="B24" s="3">
        <v>44757</v>
      </c>
      <c r="C24" s="4">
        <v>11</v>
      </c>
      <c r="D24" s="4" t="str">
        <f>VLOOKUP($C24,担当者リスト!$B$4:$D$8,2,FALSE)</f>
        <v>浅野</v>
      </c>
      <c r="E24" s="4" t="str">
        <f>VLOOKUP($C24,担当者リスト!$B$4:$D$8,3,FALSE)</f>
        <v>リビングOKA</v>
      </c>
      <c r="F24" s="4">
        <v>201</v>
      </c>
      <c r="G24" s="4" t="str">
        <f>VLOOKUP($F24,商品リスト!$B$4:$E$15,2,FALSE)</f>
        <v>チェア</v>
      </c>
      <c r="H24" s="4" t="str">
        <f>VLOOKUP($F24,商品リスト!$B$4:$E$15,3,FALSE)</f>
        <v>ワークチェア</v>
      </c>
      <c r="I24" s="5">
        <f>VLOOKUP($F24,商品リスト!$B$4:$E$15,4,FALSE)</f>
        <v>26000</v>
      </c>
      <c r="J24" s="4">
        <v>10</v>
      </c>
      <c r="K24" s="5">
        <f t="shared" si="0"/>
        <v>260000</v>
      </c>
    </row>
    <row r="25" spans="2:11" x14ac:dyDescent="0.4">
      <c r="B25" s="3">
        <v>44757</v>
      </c>
      <c r="C25" s="4">
        <v>12</v>
      </c>
      <c r="D25" s="4" t="str">
        <f>VLOOKUP($C25,担当者リスト!$B$4:$D$8,2,FALSE)</f>
        <v>江川</v>
      </c>
      <c r="E25" s="4" t="str">
        <f>VLOOKUP($C25,担当者リスト!$B$4:$D$8,3,FALSE)</f>
        <v>Fファニチャー</v>
      </c>
      <c r="F25" s="4">
        <v>201</v>
      </c>
      <c r="G25" s="4" t="str">
        <f>VLOOKUP($F25,商品リスト!$B$4:$E$15,2,FALSE)</f>
        <v>チェア</v>
      </c>
      <c r="H25" s="4" t="str">
        <f>VLOOKUP($F25,商品リスト!$B$4:$E$15,3,FALSE)</f>
        <v>ワークチェア</v>
      </c>
      <c r="I25" s="5">
        <f>VLOOKUP($F25,商品リスト!$B$4:$E$15,4,FALSE)</f>
        <v>26000</v>
      </c>
      <c r="J25" s="4">
        <v>3</v>
      </c>
      <c r="K25" s="5">
        <f t="shared" si="0"/>
        <v>78000</v>
      </c>
    </row>
    <row r="26" spans="2:11" x14ac:dyDescent="0.4">
      <c r="B26" s="3">
        <v>44758</v>
      </c>
      <c r="C26" s="4">
        <v>11</v>
      </c>
      <c r="D26" s="4" t="str">
        <f>VLOOKUP($C26,担当者リスト!$B$4:$D$8,2,FALSE)</f>
        <v>浅野</v>
      </c>
      <c r="E26" s="4" t="str">
        <f>VLOOKUP($C26,担当者リスト!$B$4:$D$8,3,FALSE)</f>
        <v>リビングOKA</v>
      </c>
      <c r="F26" s="4">
        <v>202</v>
      </c>
      <c r="G26" s="4" t="str">
        <f>VLOOKUP($F26,商品リスト!$B$4:$E$15,2,FALSE)</f>
        <v>チェア</v>
      </c>
      <c r="H26" s="4" t="str">
        <f>VLOOKUP($F26,商品リスト!$B$4:$E$15,3,FALSE)</f>
        <v>リクライニングチェア</v>
      </c>
      <c r="I26" s="5">
        <f>VLOOKUP($F26,商品リスト!$B$4:$E$15,4,FALSE)</f>
        <v>45000</v>
      </c>
      <c r="J26" s="4">
        <v>5</v>
      </c>
      <c r="K26" s="5">
        <f t="shared" si="0"/>
        <v>225000</v>
      </c>
    </row>
    <row r="27" spans="2:11" x14ac:dyDescent="0.4">
      <c r="B27" s="3">
        <v>44758</v>
      </c>
      <c r="C27" s="4">
        <v>15</v>
      </c>
      <c r="D27" s="4" t="str">
        <f>VLOOKUP($C27,担当者リスト!$B$4:$D$8,2,FALSE)</f>
        <v>林</v>
      </c>
      <c r="E27" s="4" t="str">
        <f>VLOOKUP($C27,担当者リスト!$B$4:$D$8,3,FALSE)</f>
        <v>ROOM-STORE</v>
      </c>
      <c r="F27" s="4">
        <v>301</v>
      </c>
      <c r="G27" s="4" t="str">
        <f>VLOOKUP($F27,商品リスト!$B$4:$E$15,2,FALSE)</f>
        <v>収納</v>
      </c>
      <c r="H27" s="4" t="str">
        <f>VLOOKUP($F27,商品リスト!$B$4:$E$15,3,FALSE)</f>
        <v>スチールワゴン2段</v>
      </c>
      <c r="I27" s="5">
        <f>VLOOKUP($F27,商品リスト!$B$4:$E$15,4,FALSE)</f>
        <v>11000</v>
      </c>
      <c r="J27" s="4">
        <v>7</v>
      </c>
      <c r="K27" s="5">
        <f t="shared" si="0"/>
        <v>77000</v>
      </c>
    </row>
    <row r="28" spans="2:11" x14ac:dyDescent="0.4">
      <c r="B28" s="3">
        <v>44759</v>
      </c>
      <c r="C28" s="4">
        <v>11</v>
      </c>
      <c r="D28" s="4" t="str">
        <f>VLOOKUP($C28,担当者リスト!$B$4:$D$8,2,FALSE)</f>
        <v>浅野</v>
      </c>
      <c r="E28" s="4" t="str">
        <f>VLOOKUP($C28,担当者リスト!$B$4:$D$8,3,FALSE)</f>
        <v>リビングOKA</v>
      </c>
      <c r="F28" s="4">
        <v>301</v>
      </c>
      <c r="G28" s="4" t="str">
        <f>VLOOKUP($F28,商品リスト!$B$4:$E$15,2,FALSE)</f>
        <v>収納</v>
      </c>
      <c r="H28" s="4" t="str">
        <f>VLOOKUP($F28,商品リスト!$B$4:$E$15,3,FALSE)</f>
        <v>スチールワゴン2段</v>
      </c>
      <c r="I28" s="5">
        <f>VLOOKUP($F28,商品リスト!$B$4:$E$15,4,FALSE)</f>
        <v>11000</v>
      </c>
      <c r="J28" s="4">
        <v>5</v>
      </c>
      <c r="K28" s="5">
        <f t="shared" si="0"/>
        <v>55000</v>
      </c>
    </row>
    <row r="29" spans="2:11" x14ac:dyDescent="0.4">
      <c r="B29" s="3">
        <v>44759</v>
      </c>
      <c r="C29" s="4">
        <v>11</v>
      </c>
      <c r="D29" s="4" t="str">
        <f>VLOOKUP($C29,担当者リスト!$B$4:$D$8,2,FALSE)</f>
        <v>浅野</v>
      </c>
      <c r="E29" s="4" t="str">
        <f>VLOOKUP($C29,担当者リスト!$B$4:$D$8,3,FALSE)</f>
        <v>リビングOKA</v>
      </c>
      <c r="F29" s="4">
        <v>302</v>
      </c>
      <c r="G29" s="4" t="str">
        <f>VLOOKUP($F29,商品リスト!$B$4:$E$15,2,FALSE)</f>
        <v>収納</v>
      </c>
      <c r="H29" s="4" t="str">
        <f>VLOOKUP($F29,商品リスト!$B$4:$E$15,3,FALSE)</f>
        <v>スチールワゴン3段</v>
      </c>
      <c r="I29" s="5">
        <f>VLOOKUP($F29,商品リスト!$B$4:$E$15,4,FALSE)</f>
        <v>13000</v>
      </c>
      <c r="J29" s="4">
        <v>8</v>
      </c>
      <c r="K29" s="5">
        <f t="shared" si="0"/>
        <v>104000</v>
      </c>
    </row>
    <row r="30" spans="2:11" x14ac:dyDescent="0.4">
      <c r="B30" s="3">
        <v>44762</v>
      </c>
      <c r="C30" s="4">
        <v>12</v>
      </c>
      <c r="D30" s="4" t="str">
        <f>VLOOKUP($C30,担当者リスト!$B$4:$D$8,2,FALSE)</f>
        <v>江川</v>
      </c>
      <c r="E30" s="4" t="str">
        <f>VLOOKUP($C30,担当者リスト!$B$4:$D$8,3,FALSE)</f>
        <v>Fファニチャー</v>
      </c>
      <c r="F30" s="4">
        <v>105</v>
      </c>
      <c r="G30" s="4" t="str">
        <f>VLOOKUP($F30,商品リスト!$B$4:$E$15,2,FALSE)</f>
        <v>デスク</v>
      </c>
      <c r="H30" s="4" t="str">
        <f>VLOOKUP($F30,商品リスト!$B$4:$E$15,3,FALSE)</f>
        <v>折りたたみデスク</v>
      </c>
      <c r="I30" s="5">
        <f>VLOOKUP($F30,商品リスト!$B$4:$E$15,4,FALSE)</f>
        <v>22000</v>
      </c>
      <c r="J30" s="4">
        <v>10</v>
      </c>
      <c r="K30" s="5">
        <f t="shared" si="0"/>
        <v>220000</v>
      </c>
    </row>
    <row r="31" spans="2:11" x14ac:dyDescent="0.4">
      <c r="B31" s="3">
        <v>44762</v>
      </c>
      <c r="C31" s="4">
        <v>13</v>
      </c>
      <c r="D31" s="4" t="str">
        <f>VLOOKUP($C31,担当者リスト!$B$4:$D$8,2,FALSE)</f>
        <v>大崎</v>
      </c>
      <c r="E31" s="4" t="str">
        <f>VLOOKUP($C31,担当者リスト!$B$4:$D$8,3,FALSE)</f>
        <v>ホームセンターつばめ</v>
      </c>
      <c r="F31" s="4">
        <v>104</v>
      </c>
      <c r="G31" s="4" t="str">
        <f>VLOOKUP($F31,商品リスト!$B$4:$E$15,2,FALSE)</f>
        <v>デスク</v>
      </c>
      <c r="H31" s="4" t="str">
        <f>VLOOKUP($F31,商品リスト!$B$4:$E$15,3,FALSE)</f>
        <v>昇降式デスク</v>
      </c>
      <c r="I31" s="5">
        <f>VLOOKUP($F31,商品リスト!$B$4:$E$15,4,FALSE)</f>
        <v>68000</v>
      </c>
      <c r="J31" s="4">
        <v>4</v>
      </c>
      <c r="K31" s="5">
        <f t="shared" si="0"/>
        <v>272000</v>
      </c>
    </row>
    <row r="32" spans="2:11" x14ac:dyDescent="0.4">
      <c r="B32" s="3">
        <v>44762</v>
      </c>
      <c r="C32" s="4">
        <v>12</v>
      </c>
      <c r="D32" s="4" t="str">
        <f>VLOOKUP($C32,担当者リスト!$B$4:$D$8,2,FALSE)</f>
        <v>江川</v>
      </c>
      <c r="E32" s="4" t="str">
        <f>VLOOKUP($C32,担当者リスト!$B$4:$D$8,3,FALSE)</f>
        <v>Fファニチャー</v>
      </c>
      <c r="F32" s="4">
        <v>303</v>
      </c>
      <c r="G32" s="4" t="str">
        <f>VLOOKUP($F32,商品リスト!$B$4:$E$15,2,FALSE)</f>
        <v>収納</v>
      </c>
      <c r="H32" s="4" t="str">
        <f>VLOOKUP($F32,商品リスト!$B$4:$E$15,3,FALSE)</f>
        <v>キャビネット</v>
      </c>
      <c r="I32" s="5">
        <f>VLOOKUP($F32,商品リスト!$B$4:$E$15,4,FALSE)</f>
        <v>28000</v>
      </c>
      <c r="J32" s="4">
        <v>4</v>
      </c>
      <c r="K32" s="5">
        <f t="shared" si="0"/>
        <v>112000</v>
      </c>
    </row>
    <row r="33" spans="2:11" x14ac:dyDescent="0.4">
      <c r="B33" s="3">
        <v>44763</v>
      </c>
      <c r="C33" s="4">
        <v>12</v>
      </c>
      <c r="D33" s="4" t="str">
        <f>VLOOKUP($C33,担当者リスト!$B$4:$D$8,2,FALSE)</f>
        <v>江川</v>
      </c>
      <c r="E33" s="4" t="str">
        <f>VLOOKUP($C33,担当者リスト!$B$4:$D$8,3,FALSE)</f>
        <v>Fファニチャー</v>
      </c>
      <c r="F33" s="4">
        <v>204</v>
      </c>
      <c r="G33" s="4" t="str">
        <f>VLOOKUP($F33,商品リスト!$B$4:$E$15,2,FALSE)</f>
        <v>チェア</v>
      </c>
      <c r="H33" s="4" t="str">
        <f>VLOOKUP($F33,商品リスト!$B$4:$E$15,3,FALSE)</f>
        <v>ハイスツール</v>
      </c>
      <c r="I33" s="5">
        <f>VLOOKUP($F33,商品リスト!$B$4:$E$15,4,FALSE)</f>
        <v>12000</v>
      </c>
      <c r="J33" s="4">
        <v>6</v>
      </c>
      <c r="K33" s="5">
        <f t="shared" si="0"/>
        <v>72000</v>
      </c>
    </row>
    <row r="34" spans="2:11" x14ac:dyDescent="0.4">
      <c r="B34" s="3">
        <v>44764</v>
      </c>
      <c r="C34" s="4">
        <v>11</v>
      </c>
      <c r="D34" s="4" t="str">
        <f>VLOOKUP($C34,担当者リスト!$B$4:$D$8,2,FALSE)</f>
        <v>浅野</v>
      </c>
      <c r="E34" s="4" t="str">
        <f>VLOOKUP($C34,担当者リスト!$B$4:$D$8,3,FALSE)</f>
        <v>リビングOKA</v>
      </c>
      <c r="F34" s="4">
        <v>204</v>
      </c>
      <c r="G34" s="4" t="str">
        <f>VLOOKUP($F34,商品リスト!$B$4:$E$15,2,FALSE)</f>
        <v>チェア</v>
      </c>
      <c r="H34" s="4" t="str">
        <f>VLOOKUP($F34,商品リスト!$B$4:$E$15,3,FALSE)</f>
        <v>ハイスツール</v>
      </c>
      <c r="I34" s="5">
        <f>VLOOKUP($F34,商品リスト!$B$4:$E$15,4,FALSE)</f>
        <v>12000</v>
      </c>
      <c r="J34" s="4">
        <v>8</v>
      </c>
      <c r="K34" s="5">
        <f t="shared" si="0"/>
        <v>96000</v>
      </c>
    </row>
    <row r="35" spans="2:11" x14ac:dyDescent="0.4">
      <c r="B35" s="3">
        <v>44764</v>
      </c>
      <c r="C35" s="4">
        <v>11</v>
      </c>
      <c r="D35" s="4" t="str">
        <f>VLOOKUP($C35,担当者リスト!$B$4:$D$8,2,FALSE)</f>
        <v>浅野</v>
      </c>
      <c r="E35" s="4" t="str">
        <f>VLOOKUP($C35,担当者リスト!$B$4:$D$8,3,FALSE)</f>
        <v>リビングOKA</v>
      </c>
      <c r="F35" s="4">
        <v>303</v>
      </c>
      <c r="G35" s="4" t="str">
        <f>VLOOKUP($F35,商品リスト!$B$4:$E$15,2,FALSE)</f>
        <v>収納</v>
      </c>
      <c r="H35" s="4" t="str">
        <f>VLOOKUP($F35,商品リスト!$B$4:$E$15,3,FALSE)</f>
        <v>キャビネット</v>
      </c>
      <c r="I35" s="5">
        <f>VLOOKUP($F35,商品リスト!$B$4:$E$15,4,FALSE)</f>
        <v>28000</v>
      </c>
      <c r="J35" s="4">
        <v>20</v>
      </c>
      <c r="K35" s="5">
        <f t="shared" si="0"/>
        <v>560000</v>
      </c>
    </row>
    <row r="36" spans="2:11" x14ac:dyDescent="0.4">
      <c r="B36" s="3">
        <v>44764</v>
      </c>
      <c r="C36" s="4">
        <v>13</v>
      </c>
      <c r="D36" s="4" t="str">
        <f>VLOOKUP($C36,担当者リスト!$B$4:$D$8,2,FALSE)</f>
        <v>大崎</v>
      </c>
      <c r="E36" s="4" t="str">
        <f>VLOOKUP($C36,担当者リスト!$B$4:$D$8,3,FALSE)</f>
        <v>ホームセンターつばめ</v>
      </c>
      <c r="F36" s="4">
        <v>103</v>
      </c>
      <c r="G36" s="4" t="str">
        <f>VLOOKUP($F36,商品リスト!$B$4:$E$15,2,FALSE)</f>
        <v>デスク</v>
      </c>
      <c r="H36" s="4" t="str">
        <f>VLOOKUP($F36,商品リスト!$B$4:$E$15,3,FALSE)</f>
        <v>ゲーミングデスク</v>
      </c>
      <c r="I36" s="5">
        <f>VLOOKUP($F36,商品リスト!$B$4:$E$15,4,FALSE)</f>
        <v>72000</v>
      </c>
      <c r="J36" s="4">
        <v>5</v>
      </c>
      <c r="K36" s="5">
        <f t="shared" si="0"/>
        <v>360000</v>
      </c>
    </row>
    <row r="37" spans="2:11" x14ac:dyDescent="0.4">
      <c r="B37" s="3">
        <v>44764</v>
      </c>
      <c r="C37" s="4">
        <v>15</v>
      </c>
      <c r="D37" s="4" t="str">
        <f>VLOOKUP($C37,担当者リスト!$B$4:$D$8,2,FALSE)</f>
        <v>林</v>
      </c>
      <c r="E37" s="4" t="str">
        <f>VLOOKUP($C37,担当者リスト!$B$4:$D$8,3,FALSE)</f>
        <v>ROOM-STORE</v>
      </c>
      <c r="F37" s="4">
        <v>301</v>
      </c>
      <c r="G37" s="4" t="str">
        <f>VLOOKUP($F37,商品リスト!$B$4:$E$15,2,FALSE)</f>
        <v>収納</v>
      </c>
      <c r="H37" s="4" t="str">
        <f>VLOOKUP($F37,商品リスト!$B$4:$E$15,3,FALSE)</f>
        <v>スチールワゴン2段</v>
      </c>
      <c r="I37" s="5">
        <f>VLOOKUP($F37,商品リスト!$B$4:$E$15,4,FALSE)</f>
        <v>11000</v>
      </c>
      <c r="J37" s="4">
        <v>5</v>
      </c>
      <c r="K37" s="5">
        <f t="shared" si="0"/>
        <v>55000</v>
      </c>
    </row>
    <row r="38" spans="2:11" x14ac:dyDescent="0.4">
      <c r="B38" s="3">
        <v>44765</v>
      </c>
      <c r="C38" s="4">
        <v>11</v>
      </c>
      <c r="D38" s="4" t="str">
        <f>VLOOKUP($C38,担当者リスト!$B$4:$D$8,2,FALSE)</f>
        <v>浅野</v>
      </c>
      <c r="E38" s="4" t="str">
        <f>VLOOKUP($C38,担当者リスト!$B$4:$D$8,3,FALSE)</f>
        <v>リビングOKA</v>
      </c>
      <c r="F38" s="4">
        <v>102</v>
      </c>
      <c r="G38" s="4" t="str">
        <f>VLOOKUP($F38,商品リスト!$B$4:$E$15,2,FALSE)</f>
        <v>デスク</v>
      </c>
      <c r="H38" s="4" t="str">
        <f>VLOOKUP($F38,商品リスト!$B$4:$E$15,3,FALSE)</f>
        <v>木製デスク</v>
      </c>
      <c r="I38" s="5">
        <f>VLOOKUP($F38,商品リスト!$B$4:$E$15,4,FALSE)</f>
        <v>48000</v>
      </c>
      <c r="J38" s="4">
        <v>4</v>
      </c>
      <c r="K38" s="5">
        <f t="shared" si="0"/>
        <v>192000</v>
      </c>
    </row>
    <row r="39" spans="2:11" x14ac:dyDescent="0.4">
      <c r="B39" s="3">
        <v>44765</v>
      </c>
      <c r="C39" s="4">
        <v>13</v>
      </c>
      <c r="D39" s="4" t="str">
        <f>VLOOKUP($C39,担当者リスト!$B$4:$D$8,2,FALSE)</f>
        <v>大崎</v>
      </c>
      <c r="E39" s="4" t="str">
        <f>VLOOKUP($C39,担当者リスト!$B$4:$D$8,3,FALSE)</f>
        <v>ホームセンターつばめ</v>
      </c>
      <c r="F39" s="4">
        <v>104</v>
      </c>
      <c r="G39" s="4" t="str">
        <f>VLOOKUP($F39,商品リスト!$B$4:$E$15,2,FALSE)</f>
        <v>デスク</v>
      </c>
      <c r="H39" s="4" t="str">
        <f>VLOOKUP($F39,商品リスト!$B$4:$E$15,3,FALSE)</f>
        <v>昇降式デスク</v>
      </c>
      <c r="I39" s="5">
        <f>VLOOKUP($F39,商品リスト!$B$4:$E$15,4,FALSE)</f>
        <v>68000</v>
      </c>
      <c r="J39" s="4">
        <v>8</v>
      </c>
      <c r="K39" s="5">
        <f t="shared" si="0"/>
        <v>544000</v>
      </c>
    </row>
    <row r="40" spans="2:11" x14ac:dyDescent="0.4">
      <c r="B40" s="3">
        <v>44766</v>
      </c>
      <c r="C40" s="4">
        <v>12</v>
      </c>
      <c r="D40" s="4" t="str">
        <f>VLOOKUP($C40,担当者リスト!$B$4:$D$8,2,FALSE)</f>
        <v>江川</v>
      </c>
      <c r="E40" s="4" t="str">
        <f>VLOOKUP($C40,担当者リスト!$B$4:$D$8,3,FALSE)</f>
        <v>Fファニチャー</v>
      </c>
      <c r="F40" s="4">
        <v>102</v>
      </c>
      <c r="G40" s="4" t="str">
        <f>VLOOKUP($F40,商品リスト!$B$4:$E$15,2,FALSE)</f>
        <v>デスク</v>
      </c>
      <c r="H40" s="4" t="str">
        <f>VLOOKUP($F40,商品リスト!$B$4:$E$15,3,FALSE)</f>
        <v>木製デスク</v>
      </c>
      <c r="I40" s="5">
        <f>VLOOKUP($F40,商品リスト!$B$4:$E$15,4,FALSE)</f>
        <v>48000</v>
      </c>
      <c r="J40" s="4">
        <v>2</v>
      </c>
      <c r="K40" s="5">
        <f t="shared" si="0"/>
        <v>96000</v>
      </c>
    </row>
    <row r="41" spans="2:11" x14ac:dyDescent="0.4">
      <c r="B41" s="3">
        <v>44767</v>
      </c>
      <c r="C41" s="4">
        <v>11</v>
      </c>
      <c r="D41" s="4" t="str">
        <f>VLOOKUP($C41,担当者リスト!$B$4:$D$8,2,FALSE)</f>
        <v>浅野</v>
      </c>
      <c r="E41" s="4" t="str">
        <f>VLOOKUP($C41,担当者リスト!$B$4:$D$8,3,FALSE)</f>
        <v>リビングOKA</v>
      </c>
      <c r="F41" s="4">
        <v>204</v>
      </c>
      <c r="G41" s="4" t="str">
        <f>VLOOKUP($F41,商品リスト!$B$4:$E$15,2,FALSE)</f>
        <v>チェア</v>
      </c>
      <c r="H41" s="4" t="str">
        <f>VLOOKUP($F41,商品リスト!$B$4:$E$15,3,FALSE)</f>
        <v>ハイスツール</v>
      </c>
      <c r="I41" s="5">
        <f>VLOOKUP($F41,商品リスト!$B$4:$E$15,4,FALSE)</f>
        <v>12000</v>
      </c>
      <c r="J41" s="4">
        <v>3</v>
      </c>
      <c r="K41" s="5">
        <f t="shared" si="0"/>
        <v>36000</v>
      </c>
    </row>
    <row r="42" spans="2:11" x14ac:dyDescent="0.4">
      <c r="B42" s="3">
        <v>44767</v>
      </c>
      <c r="C42" s="4">
        <v>15</v>
      </c>
      <c r="D42" s="4" t="str">
        <f>VLOOKUP($C42,担当者リスト!$B$4:$D$8,2,FALSE)</f>
        <v>林</v>
      </c>
      <c r="E42" s="4" t="str">
        <f>VLOOKUP($C42,担当者リスト!$B$4:$D$8,3,FALSE)</f>
        <v>ROOM-STORE</v>
      </c>
      <c r="F42" s="4">
        <v>103</v>
      </c>
      <c r="G42" s="4" t="str">
        <f>VLOOKUP($F42,商品リスト!$B$4:$E$15,2,FALSE)</f>
        <v>デスク</v>
      </c>
      <c r="H42" s="4" t="str">
        <f>VLOOKUP($F42,商品リスト!$B$4:$E$15,3,FALSE)</f>
        <v>ゲーミングデスク</v>
      </c>
      <c r="I42" s="5">
        <f>VLOOKUP($F42,商品リスト!$B$4:$E$15,4,FALSE)</f>
        <v>72000</v>
      </c>
      <c r="J42" s="4">
        <v>2</v>
      </c>
      <c r="K42" s="5">
        <f t="shared" si="0"/>
        <v>144000</v>
      </c>
    </row>
    <row r="43" spans="2:11" x14ac:dyDescent="0.4">
      <c r="B43" s="3">
        <v>44767</v>
      </c>
      <c r="C43" s="4">
        <v>15</v>
      </c>
      <c r="D43" s="4" t="str">
        <f>VLOOKUP($C43,担当者リスト!$B$4:$D$8,2,FALSE)</f>
        <v>林</v>
      </c>
      <c r="E43" s="4" t="str">
        <f>VLOOKUP($C43,担当者リスト!$B$4:$D$8,3,FALSE)</f>
        <v>ROOM-STORE</v>
      </c>
      <c r="F43" s="4">
        <v>203</v>
      </c>
      <c r="G43" s="4" t="str">
        <f>VLOOKUP($F43,商品リスト!$B$4:$E$15,2,FALSE)</f>
        <v>チェア</v>
      </c>
      <c r="H43" s="4" t="str">
        <f>VLOOKUP($F43,商品リスト!$B$4:$E$15,3,FALSE)</f>
        <v>ゲーミングチェア</v>
      </c>
      <c r="I43" s="5">
        <f>VLOOKUP($F43,商品リスト!$B$4:$E$15,4,FALSE)</f>
        <v>49000</v>
      </c>
      <c r="J43" s="4">
        <v>5</v>
      </c>
      <c r="K43" s="5">
        <f t="shared" si="0"/>
        <v>245000</v>
      </c>
    </row>
    <row r="44" spans="2:11" x14ac:dyDescent="0.4">
      <c r="B44" s="3">
        <v>44769</v>
      </c>
      <c r="C44" s="4">
        <v>11</v>
      </c>
      <c r="D44" s="4" t="str">
        <f>VLOOKUP($C44,担当者リスト!$B$4:$D$8,2,FALSE)</f>
        <v>浅野</v>
      </c>
      <c r="E44" s="4" t="str">
        <f>VLOOKUP($C44,担当者リスト!$B$4:$D$8,3,FALSE)</f>
        <v>リビングOKA</v>
      </c>
      <c r="F44" s="4">
        <v>101</v>
      </c>
      <c r="G44" s="4" t="str">
        <f>VLOOKUP($F44,商品リスト!$B$4:$E$15,2,FALSE)</f>
        <v>デスク</v>
      </c>
      <c r="H44" s="4" t="str">
        <f>VLOOKUP($F44,商品リスト!$B$4:$E$15,3,FALSE)</f>
        <v>スチールデスク</v>
      </c>
      <c r="I44" s="5">
        <f>VLOOKUP($F44,商品リスト!$B$4:$E$15,4,FALSE)</f>
        <v>35000</v>
      </c>
      <c r="J44" s="4">
        <v>2</v>
      </c>
      <c r="K44" s="5">
        <f t="shared" si="0"/>
        <v>70000</v>
      </c>
    </row>
    <row r="45" spans="2:11" x14ac:dyDescent="0.4">
      <c r="B45" s="3">
        <v>44769</v>
      </c>
      <c r="C45" s="4">
        <v>12</v>
      </c>
      <c r="D45" s="4" t="str">
        <f>VLOOKUP($C45,担当者リスト!$B$4:$D$8,2,FALSE)</f>
        <v>江川</v>
      </c>
      <c r="E45" s="4" t="str">
        <f>VLOOKUP($C45,担当者リスト!$B$4:$D$8,3,FALSE)</f>
        <v>Fファニチャー</v>
      </c>
      <c r="F45" s="4">
        <v>104</v>
      </c>
      <c r="G45" s="4" t="str">
        <f>VLOOKUP($F45,商品リスト!$B$4:$E$15,2,FALSE)</f>
        <v>デスク</v>
      </c>
      <c r="H45" s="4" t="str">
        <f>VLOOKUP($F45,商品リスト!$B$4:$E$15,3,FALSE)</f>
        <v>昇降式デスク</v>
      </c>
      <c r="I45" s="5">
        <f>VLOOKUP($F45,商品リスト!$B$4:$E$15,4,FALSE)</f>
        <v>68000</v>
      </c>
      <c r="J45" s="4">
        <v>1</v>
      </c>
      <c r="K45" s="5">
        <f t="shared" si="0"/>
        <v>68000</v>
      </c>
    </row>
    <row r="46" spans="2:11" x14ac:dyDescent="0.4">
      <c r="B46" s="3">
        <v>44769</v>
      </c>
      <c r="C46" s="4">
        <v>15</v>
      </c>
      <c r="D46" s="4" t="str">
        <f>VLOOKUP($C46,担当者リスト!$B$4:$D$8,2,FALSE)</f>
        <v>林</v>
      </c>
      <c r="E46" s="4" t="str">
        <f>VLOOKUP($C46,担当者リスト!$B$4:$D$8,3,FALSE)</f>
        <v>ROOM-STORE</v>
      </c>
      <c r="F46" s="4">
        <v>105</v>
      </c>
      <c r="G46" s="4" t="str">
        <f>VLOOKUP($F46,商品リスト!$B$4:$E$15,2,FALSE)</f>
        <v>デスク</v>
      </c>
      <c r="H46" s="4" t="str">
        <f>VLOOKUP($F46,商品リスト!$B$4:$E$15,3,FALSE)</f>
        <v>折りたたみデスク</v>
      </c>
      <c r="I46" s="5">
        <f>VLOOKUP($F46,商品リスト!$B$4:$E$15,4,FALSE)</f>
        <v>22000</v>
      </c>
      <c r="J46" s="4">
        <v>5</v>
      </c>
      <c r="K46" s="5">
        <f t="shared" si="0"/>
        <v>110000</v>
      </c>
    </row>
    <row r="47" spans="2:11" x14ac:dyDescent="0.4">
      <c r="B47" s="3">
        <v>44770</v>
      </c>
      <c r="C47" s="4">
        <v>12</v>
      </c>
      <c r="D47" s="4" t="str">
        <f>VLOOKUP($C47,担当者リスト!$B$4:$D$8,2,FALSE)</f>
        <v>江川</v>
      </c>
      <c r="E47" s="4" t="str">
        <f>VLOOKUP($C47,担当者リスト!$B$4:$D$8,3,FALSE)</f>
        <v>Fファニチャー</v>
      </c>
      <c r="F47" s="4">
        <v>302</v>
      </c>
      <c r="G47" s="4" t="str">
        <f>VLOOKUP($F47,商品リスト!$B$4:$E$15,2,FALSE)</f>
        <v>収納</v>
      </c>
      <c r="H47" s="4" t="str">
        <f>VLOOKUP($F47,商品リスト!$B$4:$E$15,3,FALSE)</f>
        <v>スチールワゴン3段</v>
      </c>
      <c r="I47" s="5">
        <f>VLOOKUP($F47,商品リスト!$B$4:$E$15,4,FALSE)</f>
        <v>13000</v>
      </c>
      <c r="J47" s="4">
        <v>3</v>
      </c>
      <c r="K47" s="5">
        <f t="shared" si="0"/>
        <v>39000</v>
      </c>
    </row>
    <row r="48" spans="2:11" x14ac:dyDescent="0.4">
      <c r="B48" s="3">
        <v>44772</v>
      </c>
      <c r="C48" s="4">
        <v>11</v>
      </c>
      <c r="D48" s="4" t="str">
        <f>VLOOKUP($C48,担当者リスト!$B$4:$D$8,2,FALSE)</f>
        <v>浅野</v>
      </c>
      <c r="E48" s="4" t="str">
        <f>VLOOKUP($C48,担当者リスト!$B$4:$D$8,3,FALSE)</f>
        <v>リビングOKA</v>
      </c>
      <c r="F48" s="4">
        <v>201</v>
      </c>
      <c r="G48" s="4" t="str">
        <f>VLOOKUP($F48,商品リスト!$B$4:$E$15,2,FALSE)</f>
        <v>チェア</v>
      </c>
      <c r="H48" s="4" t="str">
        <f>VLOOKUP($F48,商品リスト!$B$4:$E$15,3,FALSE)</f>
        <v>ワークチェア</v>
      </c>
      <c r="I48" s="5">
        <f>VLOOKUP($F48,商品リスト!$B$4:$E$15,4,FALSE)</f>
        <v>26000</v>
      </c>
      <c r="J48" s="4">
        <v>4</v>
      </c>
      <c r="K48" s="5">
        <f t="shared" si="0"/>
        <v>104000</v>
      </c>
    </row>
    <row r="49" spans="2:11" x14ac:dyDescent="0.4">
      <c r="B49" s="3">
        <v>44772</v>
      </c>
      <c r="C49" s="4">
        <v>12</v>
      </c>
      <c r="D49" s="4" t="str">
        <f>VLOOKUP($C49,担当者リスト!$B$4:$D$8,2,FALSE)</f>
        <v>江川</v>
      </c>
      <c r="E49" s="4" t="str">
        <f>VLOOKUP($C49,担当者リスト!$B$4:$D$8,3,FALSE)</f>
        <v>Fファニチャー</v>
      </c>
      <c r="F49" s="4">
        <v>104</v>
      </c>
      <c r="G49" s="4" t="str">
        <f>VLOOKUP($F49,商品リスト!$B$4:$E$15,2,FALSE)</f>
        <v>デスク</v>
      </c>
      <c r="H49" s="4" t="str">
        <f>VLOOKUP($F49,商品リスト!$B$4:$E$15,3,FALSE)</f>
        <v>昇降式デスク</v>
      </c>
      <c r="I49" s="5">
        <f>VLOOKUP($F49,商品リスト!$B$4:$E$15,4,FALSE)</f>
        <v>68000</v>
      </c>
      <c r="J49" s="4">
        <v>5</v>
      </c>
      <c r="K49" s="5">
        <f t="shared" si="0"/>
        <v>340000</v>
      </c>
    </row>
    <row r="50" spans="2:11" x14ac:dyDescent="0.4">
      <c r="B50" s="3">
        <v>44772</v>
      </c>
      <c r="C50" s="4">
        <v>15</v>
      </c>
      <c r="D50" s="4" t="str">
        <f>VLOOKUP($C50,担当者リスト!$B$4:$D$8,2,FALSE)</f>
        <v>林</v>
      </c>
      <c r="E50" s="4" t="str">
        <f>VLOOKUP($C50,担当者リスト!$B$4:$D$8,3,FALSE)</f>
        <v>ROOM-STORE</v>
      </c>
      <c r="F50" s="4">
        <v>302</v>
      </c>
      <c r="G50" s="4" t="str">
        <f>VLOOKUP($F50,商品リスト!$B$4:$E$15,2,FALSE)</f>
        <v>収納</v>
      </c>
      <c r="H50" s="4" t="str">
        <f>VLOOKUP($F50,商品リスト!$B$4:$E$15,3,FALSE)</f>
        <v>スチールワゴン3段</v>
      </c>
      <c r="I50" s="5">
        <f>VLOOKUP($F50,商品リスト!$B$4:$E$15,4,FALSE)</f>
        <v>13000</v>
      </c>
      <c r="J50" s="4">
        <v>4</v>
      </c>
      <c r="K50" s="5">
        <f t="shared" si="0"/>
        <v>52000</v>
      </c>
    </row>
    <row r="51" spans="2:11" x14ac:dyDescent="0.4">
      <c r="B51" s="3">
        <v>44773</v>
      </c>
      <c r="C51" s="4">
        <v>13</v>
      </c>
      <c r="D51" s="4" t="str">
        <f>VLOOKUP($C51,担当者リスト!$B$4:$D$8,2,FALSE)</f>
        <v>大崎</v>
      </c>
      <c r="E51" s="4" t="str">
        <f>VLOOKUP($C51,担当者リスト!$B$4:$D$8,3,FALSE)</f>
        <v>ホームセンターつばめ</v>
      </c>
      <c r="F51" s="4">
        <v>202</v>
      </c>
      <c r="G51" s="4" t="str">
        <f>VLOOKUP($F51,商品リスト!$B$4:$E$15,2,FALSE)</f>
        <v>チェア</v>
      </c>
      <c r="H51" s="4" t="str">
        <f>VLOOKUP($F51,商品リスト!$B$4:$E$15,3,FALSE)</f>
        <v>リクライニングチェア</v>
      </c>
      <c r="I51" s="5">
        <f>VLOOKUP($F51,商品リスト!$B$4:$E$15,4,FALSE)</f>
        <v>45000</v>
      </c>
      <c r="J51" s="4">
        <v>5</v>
      </c>
      <c r="K51" s="5">
        <f t="shared" si="0"/>
        <v>225000</v>
      </c>
    </row>
    <row r="52" spans="2:11" x14ac:dyDescent="0.4">
      <c r="B52" s="3">
        <v>44773</v>
      </c>
      <c r="C52" s="4">
        <v>15</v>
      </c>
      <c r="D52" s="4" t="str">
        <f>VLOOKUP($C52,担当者リスト!$B$4:$D$8,2,FALSE)</f>
        <v>林</v>
      </c>
      <c r="E52" s="4" t="str">
        <f>VLOOKUP($C52,担当者リスト!$B$4:$D$8,3,FALSE)</f>
        <v>ROOM-STORE</v>
      </c>
      <c r="F52" s="4">
        <v>102</v>
      </c>
      <c r="G52" s="4" t="str">
        <f>VLOOKUP($F52,商品リスト!$B$4:$E$15,2,FALSE)</f>
        <v>デスク</v>
      </c>
      <c r="H52" s="4" t="str">
        <f>VLOOKUP($F52,商品リスト!$B$4:$E$15,3,FALSE)</f>
        <v>木製デスク</v>
      </c>
      <c r="I52" s="5">
        <f>VLOOKUP($F52,商品リスト!$B$4:$E$15,4,FALSE)</f>
        <v>48000</v>
      </c>
      <c r="J52" s="4">
        <v>10</v>
      </c>
      <c r="K52" s="5">
        <f t="shared" si="0"/>
        <v>480000</v>
      </c>
    </row>
    <row r="53" spans="2:11" x14ac:dyDescent="0.4">
      <c r="B53" s="3">
        <v>44773</v>
      </c>
      <c r="C53" s="4">
        <v>15</v>
      </c>
      <c r="D53" s="4" t="str">
        <f>VLOOKUP($C53,担当者リスト!$B$4:$D$8,2,FALSE)</f>
        <v>林</v>
      </c>
      <c r="E53" s="4" t="str">
        <f>VLOOKUP($C53,担当者リスト!$B$4:$D$8,3,FALSE)</f>
        <v>ROOM-STORE</v>
      </c>
      <c r="F53" s="4">
        <v>301</v>
      </c>
      <c r="G53" s="4" t="str">
        <f>VLOOKUP($F53,商品リスト!$B$4:$E$15,2,FALSE)</f>
        <v>収納</v>
      </c>
      <c r="H53" s="4" t="str">
        <f>VLOOKUP($F53,商品リスト!$B$4:$E$15,3,FALSE)</f>
        <v>スチールワゴン2段</v>
      </c>
      <c r="I53" s="5">
        <f>VLOOKUP($F53,商品リスト!$B$4:$E$15,4,FALSE)</f>
        <v>11000</v>
      </c>
      <c r="J53" s="4">
        <v>5</v>
      </c>
      <c r="K53" s="5">
        <f t="shared" si="0"/>
        <v>55000</v>
      </c>
    </row>
    <row r="54" spans="2:11" x14ac:dyDescent="0.4">
      <c r="B54" s="3">
        <v>44774</v>
      </c>
      <c r="C54" s="4">
        <v>13</v>
      </c>
      <c r="D54" s="4" t="str">
        <f>VLOOKUP($C54,担当者リスト!$B$4:$D$8,2,FALSE)</f>
        <v>大崎</v>
      </c>
      <c r="E54" s="4" t="str">
        <f>VLOOKUP($C54,担当者リスト!$B$4:$D$8,3,FALSE)</f>
        <v>ホームセンターつばめ</v>
      </c>
      <c r="F54" s="4">
        <v>302</v>
      </c>
      <c r="G54" s="4" t="str">
        <f>VLOOKUP($F54,商品リスト!$B$4:$E$15,2,FALSE)</f>
        <v>収納</v>
      </c>
      <c r="H54" s="4" t="str">
        <f>VLOOKUP($F54,商品リスト!$B$4:$E$15,3,FALSE)</f>
        <v>スチールワゴン3段</v>
      </c>
      <c r="I54" s="5">
        <f>VLOOKUP($F54,商品リスト!$B$4:$E$15,4,FALSE)</f>
        <v>13000</v>
      </c>
      <c r="J54" s="4">
        <v>5</v>
      </c>
      <c r="K54" s="5">
        <f t="shared" si="0"/>
        <v>65000</v>
      </c>
    </row>
    <row r="55" spans="2:11" x14ac:dyDescent="0.4">
      <c r="B55" s="3">
        <v>44774</v>
      </c>
      <c r="C55" s="4">
        <v>13</v>
      </c>
      <c r="D55" s="4" t="str">
        <f>VLOOKUP($C55,担当者リスト!$B$4:$D$8,2,FALSE)</f>
        <v>大崎</v>
      </c>
      <c r="E55" s="4" t="str">
        <f>VLOOKUP($C55,担当者リスト!$B$4:$D$8,3,FALSE)</f>
        <v>ホームセンターつばめ</v>
      </c>
      <c r="F55" s="4">
        <v>103</v>
      </c>
      <c r="G55" s="4" t="str">
        <f>VLOOKUP($F55,商品リスト!$B$4:$E$15,2,FALSE)</f>
        <v>デスク</v>
      </c>
      <c r="H55" s="4" t="str">
        <f>VLOOKUP($F55,商品リスト!$B$4:$E$15,3,FALSE)</f>
        <v>ゲーミングデスク</v>
      </c>
      <c r="I55" s="5">
        <f>VLOOKUP($F55,商品リスト!$B$4:$E$15,4,FALSE)</f>
        <v>72000</v>
      </c>
      <c r="J55" s="4">
        <v>2</v>
      </c>
      <c r="K55" s="5">
        <f t="shared" si="0"/>
        <v>144000</v>
      </c>
    </row>
    <row r="56" spans="2:11" x14ac:dyDescent="0.4">
      <c r="B56" s="3">
        <v>44774</v>
      </c>
      <c r="C56" s="4">
        <v>13</v>
      </c>
      <c r="D56" s="4" t="str">
        <f>VLOOKUP($C56,担当者リスト!$B$4:$D$8,2,FALSE)</f>
        <v>大崎</v>
      </c>
      <c r="E56" s="4" t="str">
        <f>VLOOKUP($C56,担当者リスト!$B$4:$D$8,3,FALSE)</f>
        <v>ホームセンターつばめ</v>
      </c>
      <c r="F56" s="4">
        <v>203</v>
      </c>
      <c r="G56" s="4" t="str">
        <f>VLOOKUP($F56,商品リスト!$B$4:$E$15,2,FALSE)</f>
        <v>チェア</v>
      </c>
      <c r="H56" s="4" t="str">
        <f>VLOOKUP($F56,商品リスト!$B$4:$E$15,3,FALSE)</f>
        <v>ゲーミングチェア</v>
      </c>
      <c r="I56" s="5">
        <f>VLOOKUP($F56,商品リスト!$B$4:$E$15,4,FALSE)</f>
        <v>49000</v>
      </c>
      <c r="J56" s="4">
        <v>2</v>
      </c>
      <c r="K56" s="5">
        <f t="shared" si="0"/>
        <v>98000</v>
      </c>
    </row>
    <row r="57" spans="2:11" x14ac:dyDescent="0.4">
      <c r="B57" s="3">
        <v>44775</v>
      </c>
      <c r="C57" s="4">
        <v>11</v>
      </c>
      <c r="D57" s="4" t="str">
        <f>VLOOKUP($C57,担当者リスト!$B$4:$D$8,2,FALSE)</f>
        <v>浅野</v>
      </c>
      <c r="E57" s="4" t="str">
        <f>VLOOKUP($C57,担当者リスト!$B$4:$D$8,3,FALSE)</f>
        <v>リビングOKA</v>
      </c>
      <c r="F57" s="4">
        <v>104</v>
      </c>
      <c r="G57" s="4" t="str">
        <f>VLOOKUP($F57,商品リスト!$B$4:$E$15,2,FALSE)</f>
        <v>デスク</v>
      </c>
      <c r="H57" s="4" t="str">
        <f>VLOOKUP($F57,商品リスト!$B$4:$E$15,3,FALSE)</f>
        <v>昇降式デスク</v>
      </c>
      <c r="I57" s="5">
        <f>VLOOKUP($F57,商品リスト!$B$4:$E$15,4,FALSE)</f>
        <v>68000</v>
      </c>
      <c r="J57" s="4">
        <v>1</v>
      </c>
      <c r="K57" s="5">
        <f t="shared" si="0"/>
        <v>68000</v>
      </c>
    </row>
    <row r="58" spans="2:11" x14ac:dyDescent="0.4">
      <c r="B58" s="3">
        <v>44776</v>
      </c>
      <c r="C58" s="4">
        <v>11</v>
      </c>
      <c r="D58" s="4" t="str">
        <f>VLOOKUP($C58,担当者リスト!$B$4:$D$8,2,FALSE)</f>
        <v>浅野</v>
      </c>
      <c r="E58" s="4" t="str">
        <f>VLOOKUP($C58,担当者リスト!$B$4:$D$8,3,FALSE)</f>
        <v>リビングOKA</v>
      </c>
      <c r="F58" s="4">
        <v>103</v>
      </c>
      <c r="G58" s="4" t="str">
        <f>VLOOKUP($F58,商品リスト!$B$4:$E$15,2,FALSE)</f>
        <v>デスク</v>
      </c>
      <c r="H58" s="4" t="str">
        <f>VLOOKUP($F58,商品リスト!$B$4:$E$15,3,FALSE)</f>
        <v>ゲーミングデスク</v>
      </c>
      <c r="I58" s="5">
        <f>VLOOKUP($F58,商品リスト!$B$4:$E$15,4,FALSE)</f>
        <v>72000</v>
      </c>
      <c r="J58" s="4">
        <v>1</v>
      </c>
      <c r="K58" s="5">
        <f t="shared" si="0"/>
        <v>72000</v>
      </c>
    </row>
    <row r="59" spans="2:11" x14ac:dyDescent="0.4">
      <c r="B59" s="3">
        <v>44776</v>
      </c>
      <c r="C59" s="4">
        <v>11</v>
      </c>
      <c r="D59" s="4" t="str">
        <f>VLOOKUP($C59,担当者リスト!$B$4:$D$8,2,FALSE)</f>
        <v>浅野</v>
      </c>
      <c r="E59" s="4" t="str">
        <f>VLOOKUP($C59,担当者リスト!$B$4:$D$8,3,FALSE)</f>
        <v>リビングOKA</v>
      </c>
      <c r="F59" s="4">
        <v>101</v>
      </c>
      <c r="G59" s="4" t="str">
        <f>VLOOKUP($F59,商品リスト!$B$4:$E$15,2,FALSE)</f>
        <v>デスク</v>
      </c>
      <c r="H59" s="4" t="str">
        <f>VLOOKUP($F59,商品リスト!$B$4:$E$15,3,FALSE)</f>
        <v>スチールデスク</v>
      </c>
      <c r="I59" s="5">
        <f>VLOOKUP($F59,商品リスト!$B$4:$E$15,4,FALSE)</f>
        <v>35000</v>
      </c>
      <c r="J59" s="4">
        <v>3</v>
      </c>
      <c r="K59" s="5">
        <f t="shared" si="0"/>
        <v>105000</v>
      </c>
    </row>
    <row r="60" spans="2:11" x14ac:dyDescent="0.4">
      <c r="B60" s="3">
        <v>44776</v>
      </c>
      <c r="C60" s="4">
        <v>12</v>
      </c>
      <c r="D60" s="4" t="str">
        <f>VLOOKUP($C60,担当者リスト!$B$4:$D$8,2,FALSE)</f>
        <v>江川</v>
      </c>
      <c r="E60" s="4" t="str">
        <f>VLOOKUP($C60,担当者リスト!$B$4:$D$8,3,FALSE)</f>
        <v>Fファニチャー</v>
      </c>
      <c r="F60" s="4">
        <v>202</v>
      </c>
      <c r="G60" s="4" t="str">
        <f>VLOOKUP($F60,商品リスト!$B$4:$E$15,2,FALSE)</f>
        <v>チェア</v>
      </c>
      <c r="H60" s="4" t="str">
        <f>VLOOKUP($F60,商品リスト!$B$4:$E$15,3,FALSE)</f>
        <v>リクライニングチェア</v>
      </c>
      <c r="I60" s="5">
        <f>VLOOKUP($F60,商品リスト!$B$4:$E$15,4,FALSE)</f>
        <v>45000</v>
      </c>
      <c r="J60" s="4">
        <v>1</v>
      </c>
      <c r="K60" s="5">
        <f t="shared" si="0"/>
        <v>45000</v>
      </c>
    </row>
    <row r="61" spans="2:11" x14ac:dyDescent="0.4">
      <c r="B61" s="3">
        <v>44776</v>
      </c>
      <c r="C61" s="4">
        <v>12</v>
      </c>
      <c r="D61" s="4" t="str">
        <f>VLOOKUP($C61,担当者リスト!$B$4:$D$8,2,FALSE)</f>
        <v>江川</v>
      </c>
      <c r="E61" s="4" t="str">
        <f>VLOOKUP($C61,担当者リスト!$B$4:$D$8,3,FALSE)</f>
        <v>Fファニチャー</v>
      </c>
      <c r="F61" s="4">
        <v>302</v>
      </c>
      <c r="G61" s="4" t="str">
        <f>VLOOKUP($F61,商品リスト!$B$4:$E$15,2,FALSE)</f>
        <v>収納</v>
      </c>
      <c r="H61" s="4" t="str">
        <f>VLOOKUP($F61,商品リスト!$B$4:$E$15,3,FALSE)</f>
        <v>スチールワゴン3段</v>
      </c>
      <c r="I61" s="5">
        <f>VLOOKUP($F61,商品リスト!$B$4:$E$15,4,FALSE)</f>
        <v>13000</v>
      </c>
      <c r="J61" s="4">
        <v>10</v>
      </c>
      <c r="K61" s="5">
        <f t="shared" si="0"/>
        <v>130000</v>
      </c>
    </row>
    <row r="62" spans="2:11" x14ac:dyDescent="0.4">
      <c r="B62" s="3">
        <v>44776</v>
      </c>
      <c r="C62" s="4">
        <v>13</v>
      </c>
      <c r="D62" s="4" t="str">
        <f>VLOOKUP($C62,担当者リスト!$B$4:$D$8,2,FALSE)</f>
        <v>大崎</v>
      </c>
      <c r="E62" s="4" t="str">
        <f>VLOOKUP($C62,担当者リスト!$B$4:$D$8,3,FALSE)</f>
        <v>ホームセンターつばめ</v>
      </c>
      <c r="F62" s="4">
        <v>201</v>
      </c>
      <c r="G62" s="4" t="str">
        <f>VLOOKUP($F62,商品リスト!$B$4:$E$15,2,FALSE)</f>
        <v>チェア</v>
      </c>
      <c r="H62" s="4" t="str">
        <f>VLOOKUP($F62,商品リスト!$B$4:$E$15,3,FALSE)</f>
        <v>ワークチェア</v>
      </c>
      <c r="I62" s="5">
        <f>VLOOKUP($F62,商品リスト!$B$4:$E$15,4,FALSE)</f>
        <v>26000</v>
      </c>
      <c r="J62" s="4">
        <v>3</v>
      </c>
      <c r="K62" s="5">
        <f t="shared" si="0"/>
        <v>78000</v>
      </c>
    </row>
    <row r="63" spans="2:11" x14ac:dyDescent="0.4">
      <c r="B63" s="3">
        <v>44777</v>
      </c>
      <c r="C63" s="4">
        <v>11</v>
      </c>
      <c r="D63" s="4" t="str">
        <f>VLOOKUP($C63,担当者リスト!$B$4:$D$8,2,FALSE)</f>
        <v>浅野</v>
      </c>
      <c r="E63" s="4" t="str">
        <f>VLOOKUP($C63,担当者リスト!$B$4:$D$8,3,FALSE)</f>
        <v>リビングOKA</v>
      </c>
      <c r="F63" s="4">
        <v>103</v>
      </c>
      <c r="G63" s="4" t="str">
        <f>VLOOKUP($F63,商品リスト!$B$4:$E$15,2,FALSE)</f>
        <v>デスク</v>
      </c>
      <c r="H63" s="4" t="str">
        <f>VLOOKUP($F63,商品リスト!$B$4:$E$15,3,FALSE)</f>
        <v>ゲーミングデスク</v>
      </c>
      <c r="I63" s="5">
        <f>VLOOKUP($F63,商品リスト!$B$4:$E$15,4,FALSE)</f>
        <v>72000</v>
      </c>
      <c r="J63" s="4">
        <v>4</v>
      </c>
      <c r="K63" s="5">
        <f t="shared" si="0"/>
        <v>288000</v>
      </c>
    </row>
    <row r="64" spans="2:11" x14ac:dyDescent="0.4">
      <c r="B64" s="3">
        <v>44777</v>
      </c>
      <c r="C64" s="4">
        <v>11</v>
      </c>
      <c r="D64" s="4" t="str">
        <f>VLOOKUP($C64,担当者リスト!$B$4:$D$8,2,FALSE)</f>
        <v>浅野</v>
      </c>
      <c r="E64" s="4" t="str">
        <f>VLOOKUP($C64,担当者リスト!$B$4:$D$8,3,FALSE)</f>
        <v>リビングOKA</v>
      </c>
      <c r="F64" s="4">
        <v>203</v>
      </c>
      <c r="G64" s="4" t="str">
        <f>VLOOKUP($F64,商品リスト!$B$4:$E$15,2,FALSE)</f>
        <v>チェア</v>
      </c>
      <c r="H64" s="4" t="str">
        <f>VLOOKUP($F64,商品リスト!$B$4:$E$15,3,FALSE)</f>
        <v>ゲーミングチェア</v>
      </c>
      <c r="I64" s="5">
        <f>VLOOKUP($F64,商品リスト!$B$4:$E$15,4,FALSE)</f>
        <v>49000</v>
      </c>
      <c r="J64" s="4">
        <v>3</v>
      </c>
      <c r="K64" s="5">
        <f t="shared" si="0"/>
        <v>147000</v>
      </c>
    </row>
    <row r="65" spans="2:11" x14ac:dyDescent="0.4">
      <c r="B65" s="3">
        <v>44777</v>
      </c>
      <c r="C65" s="4">
        <v>12</v>
      </c>
      <c r="D65" s="4" t="str">
        <f>VLOOKUP($C65,担当者リスト!$B$4:$D$8,2,FALSE)</f>
        <v>江川</v>
      </c>
      <c r="E65" s="4" t="str">
        <f>VLOOKUP($C65,担当者リスト!$B$4:$D$8,3,FALSE)</f>
        <v>Fファニチャー</v>
      </c>
      <c r="F65" s="4">
        <v>104</v>
      </c>
      <c r="G65" s="4" t="str">
        <f>VLOOKUP($F65,商品リスト!$B$4:$E$15,2,FALSE)</f>
        <v>デスク</v>
      </c>
      <c r="H65" s="4" t="str">
        <f>VLOOKUP($F65,商品リスト!$B$4:$E$15,3,FALSE)</f>
        <v>昇降式デスク</v>
      </c>
      <c r="I65" s="5">
        <f>VLOOKUP($F65,商品リスト!$B$4:$E$15,4,FALSE)</f>
        <v>68000</v>
      </c>
      <c r="J65" s="4">
        <v>2</v>
      </c>
      <c r="K65" s="5">
        <f t="shared" si="0"/>
        <v>136000</v>
      </c>
    </row>
    <row r="66" spans="2:11" x14ac:dyDescent="0.4">
      <c r="B66" s="3">
        <v>44778</v>
      </c>
      <c r="C66" s="4">
        <v>12</v>
      </c>
      <c r="D66" s="4" t="str">
        <f>VLOOKUP($C66,担当者リスト!$B$4:$D$8,2,FALSE)</f>
        <v>江川</v>
      </c>
      <c r="E66" s="4" t="str">
        <f>VLOOKUP($C66,担当者リスト!$B$4:$D$8,3,FALSE)</f>
        <v>Fファニチャー</v>
      </c>
      <c r="F66" s="4">
        <v>105</v>
      </c>
      <c r="G66" s="4" t="str">
        <f>VLOOKUP($F66,商品リスト!$B$4:$E$15,2,FALSE)</f>
        <v>デスク</v>
      </c>
      <c r="H66" s="4" t="str">
        <f>VLOOKUP($F66,商品リスト!$B$4:$E$15,3,FALSE)</f>
        <v>折りたたみデスク</v>
      </c>
      <c r="I66" s="5">
        <f>VLOOKUP($F66,商品リスト!$B$4:$E$15,4,FALSE)</f>
        <v>22000</v>
      </c>
      <c r="J66" s="4">
        <v>2</v>
      </c>
      <c r="K66" s="5">
        <f t="shared" si="0"/>
        <v>44000</v>
      </c>
    </row>
    <row r="67" spans="2:11" x14ac:dyDescent="0.4">
      <c r="B67" s="3">
        <v>44780</v>
      </c>
      <c r="C67" s="4">
        <v>13</v>
      </c>
      <c r="D67" s="4" t="str">
        <f>VLOOKUP($C67,担当者リスト!$B$4:$D$8,2,FALSE)</f>
        <v>大崎</v>
      </c>
      <c r="E67" s="4" t="str">
        <f>VLOOKUP($C67,担当者リスト!$B$4:$D$8,3,FALSE)</f>
        <v>ホームセンターつばめ</v>
      </c>
      <c r="F67" s="4">
        <v>303</v>
      </c>
      <c r="G67" s="4" t="str">
        <f>VLOOKUP($F67,商品リスト!$B$4:$E$15,2,FALSE)</f>
        <v>収納</v>
      </c>
      <c r="H67" s="4" t="str">
        <f>VLOOKUP($F67,商品リスト!$B$4:$E$15,3,FALSE)</f>
        <v>キャビネット</v>
      </c>
      <c r="I67" s="5">
        <f>VLOOKUP($F67,商品リスト!$B$4:$E$15,4,FALSE)</f>
        <v>28000</v>
      </c>
      <c r="J67" s="4">
        <v>5</v>
      </c>
      <c r="K67" s="5">
        <f t="shared" si="0"/>
        <v>140000</v>
      </c>
    </row>
    <row r="68" spans="2:11" x14ac:dyDescent="0.4">
      <c r="B68" s="3">
        <v>44780</v>
      </c>
      <c r="C68" s="4">
        <v>15</v>
      </c>
      <c r="D68" s="4" t="str">
        <f>VLOOKUP($C68,担当者リスト!$B$4:$D$8,2,FALSE)</f>
        <v>林</v>
      </c>
      <c r="E68" s="4" t="str">
        <f>VLOOKUP($C68,担当者リスト!$B$4:$D$8,3,FALSE)</f>
        <v>ROOM-STORE</v>
      </c>
      <c r="F68" s="4">
        <v>202</v>
      </c>
      <c r="G68" s="4" t="str">
        <f>VLOOKUP($F68,商品リスト!$B$4:$E$15,2,FALSE)</f>
        <v>チェア</v>
      </c>
      <c r="H68" s="4" t="str">
        <f>VLOOKUP($F68,商品リスト!$B$4:$E$15,3,FALSE)</f>
        <v>リクライニングチェア</v>
      </c>
      <c r="I68" s="5">
        <f>VLOOKUP($F68,商品リスト!$B$4:$E$15,4,FALSE)</f>
        <v>45000</v>
      </c>
      <c r="J68" s="4">
        <v>4</v>
      </c>
      <c r="K68" s="5">
        <f t="shared" ref="K68:K131" si="1">I68*J68</f>
        <v>180000</v>
      </c>
    </row>
    <row r="69" spans="2:11" x14ac:dyDescent="0.4">
      <c r="B69" s="3">
        <v>44780</v>
      </c>
      <c r="C69" s="4">
        <v>15</v>
      </c>
      <c r="D69" s="4" t="str">
        <f>VLOOKUP($C69,担当者リスト!$B$4:$D$8,2,FALSE)</f>
        <v>林</v>
      </c>
      <c r="E69" s="4" t="str">
        <f>VLOOKUP($C69,担当者リスト!$B$4:$D$8,3,FALSE)</f>
        <v>ROOM-STORE</v>
      </c>
      <c r="F69" s="4">
        <v>204</v>
      </c>
      <c r="G69" s="4" t="str">
        <f>VLOOKUP($F69,商品リスト!$B$4:$E$15,2,FALSE)</f>
        <v>チェア</v>
      </c>
      <c r="H69" s="4" t="str">
        <f>VLOOKUP($F69,商品リスト!$B$4:$E$15,3,FALSE)</f>
        <v>ハイスツール</v>
      </c>
      <c r="I69" s="5">
        <f>VLOOKUP($F69,商品リスト!$B$4:$E$15,4,FALSE)</f>
        <v>12000</v>
      </c>
      <c r="J69" s="4">
        <v>2</v>
      </c>
      <c r="K69" s="5">
        <f t="shared" si="1"/>
        <v>24000</v>
      </c>
    </row>
    <row r="70" spans="2:11" x14ac:dyDescent="0.4">
      <c r="B70" s="3">
        <v>44781</v>
      </c>
      <c r="C70" s="4">
        <v>11</v>
      </c>
      <c r="D70" s="4" t="str">
        <f>VLOOKUP($C70,担当者リスト!$B$4:$D$8,2,FALSE)</f>
        <v>浅野</v>
      </c>
      <c r="E70" s="4" t="str">
        <f>VLOOKUP($C70,担当者リスト!$B$4:$D$8,3,FALSE)</f>
        <v>リビングOKA</v>
      </c>
      <c r="F70" s="4">
        <v>204</v>
      </c>
      <c r="G70" s="4" t="str">
        <f>VLOOKUP($F70,商品リスト!$B$4:$E$15,2,FALSE)</f>
        <v>チェア</v>
      </c>
      <c r="H70" s="4" t="str">
        <f>VLOOKUP($F70,商品リスト!$B$4:$E$15,3,FALSE)</f>
        <v>ハイスツール</v>
      </c>
      <c r="I70" s="5">
        <f>VLOOKUP($F70,商品リスト!$B$4:$E$15,4,FALSE)</f>
        <v>12000</v>
      </c>
      <c r="J70" s="4">
        <v>4</v>
      </c>
      <c r="K70" s="5">
        <f t="shared" si="1"/>
        <v>48000</v>
      </c>
    </row>
    <row r="71" spans="2:11" x14ac:dyDescent="0.4">
      <c r="B71" s="3">
        <v>44781</v>
      </c>
      <c r="C71" s="4">
        <v>14</v>
      </c>
      <c r="D71" s="4" t="str">
        <f>VLOOKUP($C71,担当者リスト!$B$4:$D$8,2,FALSE)</f>
        <v>田村</v>
      </c>
      <c r="E71" s="4" t="str">
        <f>VLOOKUP($C71,担当者リスト!$B$4:$D$8,3,FALSE)</f>
        <v>ふくおか事務機</v>
      </c>
      <c r="F71" s="4">
        <v>102</v>
      </c>
      <c r="G71" s="4" t="str">
        <f>VLOOKUP($F71,商品リスト!$B$4:$E$15,2,FALSE)</f>
        <v>デスク</v>
      </c>
      <c r="H71" s="4" t="str">
        <f>VLOOKUP($F71,商品リスト!$B$4:$E$15,3,FALSE)</f>
        <v>木製デスク</v>
      </c>
      <c r="I71" s="5">
        <f>VLOOKUP($F71,商品リスト!$B$4:$E$15,4,FALSE)</f>
        <v>48000</v>
      </c>
      <c r="J71" s="4">
        <v>5</v>
      </c>
      <c r="K71" s="5">
        <f t="shared" si="1"/>
        <v>240000</v>
      </c>
    </row>
    <row r="72" spans="2:11" x14ac:dyDescent="0.4">
      <c r="B72" s="3">
        <v>44782</v>
      </c>
      <c r="C72" s="4">
        <v>11</v>
      </c>
      <c r="D72" s="4" t="str">
        <f>VLOOKUP($C72,担当者リスト!$B$4:$D$8,2,FALSE)</f>
        <v>浅野</v>
      </c>
      <c r="E72" s="4" t="str">
        <f>VLOOKUP($C72,担当者リスト!$B$4:$D$8,3,FALSE)</f>
        <v>リビングOKA</v>
      </c>
      <c r="F72" s="4">
        <v>105</v>
      </c>
      <c r="G72" s="4" t="str">
        <f>VLOOKUP($F72,商品リスト!$B$4:$E$15,2,FALSE)</f>
        <v>デスク</v>
      </c>
      <c r="H72" s="4" t="str">
        <f>VLOOKUP($F72,商品リスト!$B$4:$E$15,3,FALSE)</f>
        <v>折りたたみデスク</v>
      </c>
      <c r="I72" s="5">
        <f>VLOOKUP($F72,商品リスト!$B$4:$E$15,4,FALSE)</f>
        <v>22000</v>
      </c>
      <c r="J72" s="4">
        <v>6</v>
      </c>
      <c r="K72" s="5">
        <f t="shared" si="1"/>
        <v>132000</v>
      </c>
    </row>
    <row r="73" spans="2:11" x14ac:dyDescent="0.4">
      <c r="B73" s="3">
        <v>44782</v>
      </c>
      <c r="C73" s="4">
        <v>13</v>
      </c>
      <c r="D73" s="4" t="str">
        <f>VLOOKUP($C73,担当者リスト!$B$4:$D$8,2,FALSE)</f>
        <v>大崎</v>
      </c>
      <c r="E73" s="4" t="str">
        <f>VLOOKUP($C73,担当者リスト!$B$4:$D$8,3,FALSE)</f>
        <v>ホームセンターつばめ</v>
      </c>
      <c r="F73" s="4">
        <v>201</v>
      </c>
      <c r="G73" s="4" t="str">
        <f>VLOOKUP($F73,商品リスト!$B$4:$E$15,2,FALSE)</f>
        <v>チェア</v>
      </c>
      <c r="H73" s="4" t="str">
        <f>VLOOKUP($F73,商品リスト!$B$4:$E$15,3,FALSE)</f>
        <v>ワークチェア</v>
      </c>
      <c r="I73" s="5">
        <f>VLOOKUP($F73,商品リスト!$B$4:$E$15,4,FALSE)</f>
        <v>26000</v>
      </c>
      <c r="J73" s="4">
        <v>5</v>
      </c>
      <c r="K73" s="5">
        <f t="shared" si="1"/>
        <v>130000</v>
      </c>
    </row>
    <row r="74" spans="2:11" x14ac:dyDescent="0.4">
      <c r="B74" s="3">
        <v>44782</v>
      </c>
      <c r="C74" s="4">
        <v>13</v>
      </c>
      <c r="D74" s="4" t="str">
        <f>VLOOKUP($C74,担当者リスト!$B$4:$D$8,2,FALSE)</f>
        <v>大崎</v>
      </c>
      <c r="E74" s="4" t="str">
        <f>VLOOKUP($C74,担当者リスト!$B$4:$D$8,3,FALSE)</f>
        <v>ホームセンターつばめ</v>
      </c>
      <c r="F74" s="4">
        <v>101</v>
      </c>
      <c r="G74" s="4" t="str">
        <f>VLOOKUP($F74,商品リスト!$B$4:$E$15,2,FALSE)</f>
        <v>デスク</v>
      </c>
      <c r="H74" s="4" t="str">
        <f>VLOOKUP($F74,商品リスト!$B$4:$E$15,3,FALSE)</f>
        <v>スチールデスク</v>
      </c>
      <c r="I74" s="5">
        <f>VLOOKUP($F74,商品リスト!$B$4:$E$15,4,FALSE)</f>
        <v>35000</v>
      </c>
      <c r="J74" s="4">
        <v>1</v>
      </c>
      <c r="K74" s="5">
        <f t="shared" si="1"/>
        <v>35000</v>
      </c>
    </row>
    <row r="75" spans="2:11" x14ac:dyDescent="0.4">
      <c r="B75" s="3">
        <v>44782</v>
      </c>
      <c r="C75" s="4">
        <v>15</v>
      </c>
      <c r="D75" s="4" t="str">
        <f>VLOOKUP($C75,担当者リスト!$B$4:$D$8,2,FALSE)</f>
        <v>林</v>
      </c>
      <c r="E75" s="4" t="str">
        <f>VLOOKUP($C75,担当者リスト!$B$4:$D$8,3,FALSE)</f>
        <v>ROOM-STORE</v>
      </c>
      <c r="F75" s="4">
        <v>101</v>
      </c>
      <c r="G75" s="4" t="str">
        <f>VLOOKUP($F75,商品リスト!$B$4:$E$15,2,FALSE)</f>
        <v>デスク</v>
      </c>
      <c r="H75" s="4" t="str">
        <f>VLOOKUP($F75,商品リスト!$B$4:$E$15,3,FALSE)</f>
        <v>スチールデスク</v>
      </c>
      <c r="I75" s="5">
        <f>VLOOKUP($F75,商品リスト!$B$4:$E$15,4,FALSE)</f>
        <v>35000</v>
      </c>
      <c r="J75" s="4">
        <v>2</v>
      </c>
      <c r="K75" s="5">
        <f t="shared" si="1"/>
        <v>70000</v>
      </c>
    </row>
    <row r="76" spans="2:11" x14ac:dyDescent="0.4">
      <c r="B76" s="3">
        <v>44783</v>
      </c>
      <c r="C76" s="4">
        <v>11</v>
      </c>
      <c r="D76" s="4" t="str">
        <f>VLOOKUP($C76,担当者リスト!$B$4:$D$8,2,FALSE)</f>
        <v>浅野</v>
      </c>
      <c r="E76" s="4" t="str">
        <f>VLOOKUP($C76,担当者リスト!$B$4:$D$8,3,FALSE)</f>
        <v>リビングOKA</v>
      </c>
      <c r="F76" s="4">
        <v>301</v>
      </c>
      <c r="G76" s="4" t="str">
        <f>VLOOKUP($F76,商品リスト!$B$4:$E$15,2,FALSE)</f>
        <v>収納</v>
      </c>
      <c r="H76" s="4" t="str">
        <f>VLOOKUP($F76,商品リスト!$B$4:$E$15,3,FALSE)</f>
        <v>スチールワゴン2段</v>
      </c>
      <c r="I76" s="5">
        <f>VLOOKUP($F76,商品リスト!$B$4:$E$15,4,FALSE)</f>
        <v>11000</v>
      </c>
      <c r="J76" s="4">
        <v>5</v>
      </c>
      <c r="K76" s="5">
        <f t="shared" si="1"/>
        <v>55000</v>
      </c>
    </row>
    <row r="77" spans="2:11" x14ac:dyDescent="0.4">
      <c r="B77" s="3">
        <v>44783</v>
      </c>
      <c r="C77" s="4">
        <v>13</v>
      </c>
      <c r="D77" s="4" t="str">
        <f>VLOOKUP($C77,担当者リスト!$B$4:$D$8,2,FALSE)</f>
        <v>大崎</v>
      </c>
      <c r="E77" s="4" t="str">
        <f>VLOOKUP($C77,担当者リスト!$B$4:$D$8,3,FALSE)</f>
        <v>ホームセンターつばめ</v>
      </c>
      <c r="F77" s="4">
        <v>202</v>
      </c>
      <c r="G77" s="4" t="str">
        <f>VLOOKUP($F77,商品リスト!$B$4:$E$15,2,FALSE)</f>
        <v>チェア</v>
      </c>
      <c r="H77" s="4" t="str">
        <f>VLOOKUP($F77,商品リスト!$B$4:$E$15,3,FALSE)</f>
        <v>リクライニングチェア</v>
      </c>
      <c r="I77" s="5">
        <f>VLOOKUP($F77,商品リスト!$B$4:$E$15,4,FALSE)</f>
        <v>45000</v>
      </c>
      <c r="J77" s="4">
        <v>2</v>
      </c>
      <c r="K77" s="5">
        <f t="shared" si="1"/>
        <v>90000</v>
      </c>
    </row>
    <row r="78" spans="2:11" x14ac:dyDescent="0.4">
      <c r="B78" s="3">
        <v>44783</v>
      </c>
      <c r="C78" s="4">
        <v>15</v>
      </c>
      <c r="D78" s="4" t="str">
        <f>VLOOKUP($C78,担当者リスト!$B$4:$D$8,2,FALSE)</f>
        <v>林</v>
      </c>
      <c r="E78" s="4" t="str">
        <f>VLOOKUP($C78,担当者リスト!$B$4:$D$8,3,FALSE)</f>
        <v>ROOM-STORE</v>
      </c>
      <c r="F78" s="4">
        <v>201</v>
      </c>
      <c r="G78" s="4" t="str">
        <f>VLOOKUP($F78,商品リスト!$B$4:$E$15,2,FALSE)</f>
        <v>チェア</v>
      </c>
      <c r="H78" s="4" t="str">
        <f>VLOOKUP($F78,商品リスト!$B$4:$E$15,3,FALSE)</f>
        <v>ワークチェア</v>
      </c>
      <c r="I78" s="5">
        <f>VLOOKUP($F78,商品リスト!$B$4:$E$15,4,FALSE)</f>
        <v>26000</v>
      </c>
      <c r="J78" s="4">
        <v>4</v>
      </c>
      <c r="K78" s="5">
        <f t="shared" si="1"/>
        <v>104000</v>
      </c>
    </row>
    <row r="79" spans="2:11" x14ac:dyDescent="0.4">
      <c r="B79" s="3">
        <v>44786</v>
      </c>
      <c r="C79" s="4">
        <v>11</v>
      </c>
      <c r="D79" s="4" t="str">
        <f>VLOOKUP($C79,担当者リスト!$B$4:$D$8,2,FALSE)</f>
        <v>浅野</v>
      </c>
      <c r="E79" s="4" t="str">
        <f>VLOOKUP($C79,担当者リスト!$B$4:$D$8,3,FALSE)</f>
        <v>リビングOKA</v>
      </c>
      <c r="F79" s="4">
        <v>301</v>
      </c>
      <c r="G79" s="4" t="str">
        <f>VLOOKUP($F79,商品リスト!$B$4:$E$15,2,FALSE)</f>
        <v>収納</v>
      </c>
      <c r="H79" s="4" t="str">
        <f>VLOOKUP($F79,商品リスト!$B$4:$E$15,3,FALSE)</f>
        <v>スチールワゴン2段</v>
      </c>
      <c r="I79" s="5">
        <f>VLOOKUP($F79,商品リスト!$B$4:$E$15,4,FALSE)</f>
        <v>11000</v>
      </c>
      <c r="J79" s="4">
        <v>2</v>
      </c>
      <c r="K79" s="5">
        <f t="shared" si="1"/>
        <v>22000</v>
      </c>
    </row>
    <row r="80" spans="2:11" x14ac:dyDescent="0.4">
      <c r="B80" s="3">
        <v>44787</v>
      </c>
      <c r="C80" s="4">
        <v>11</v>
      </c>
      <c r="D80" s="4" t="str">
        <f>VLOOKUP($C80,担当者リスト!$B$4:$D$8,2,FALSE)</f>
        <v>浅野</v>
      </c>
      <c r="E80" s="4" t="str">
        <f>VLOOKUP($C80,担当者リスト!$B$4:$D$8,3,FALSE)</f>
        <v>リビングOKA</v>
      </c>
      <c r="F80" s="4">
        <v>102</v>
      </c>
      <c r="G80" s="4" t="str">
        <f>VLOOKUP($F80,商品リスト!$B$4:$E$15,2,FALSE)</f>
        <v>デスク</v>
      </c>
      <c r="H80" s="4" t="str">
        <f>VLOOKUP($F80,商品リスト!$B$4:$E$15,3,FALSE)</f>
        <v>木製デスク</v>
      </c>
      <c r="I80" s="5">
        <f>VLOOKUP($F80,商品リスト!$B$4:$E$15,4,FALSE)</f>
        <v>48000</v>
      </c>
      <c r="J80" s="4">
        <v>2</v>
      </c>
      <c r="K80" s="5">
        <f t="shared" si="1"/>
        <v>96000</v>
      </c>
    </row>
    <row r="81" spans="2:11" x14ac:dyDescent="0.4">
      <c r="B81" s="3">
        <v>44787</v>
      </c>
      <c r="C81" s="4">
        <v>15</v>
      </c>
      <c r="D81" s="4" t="str">
        <f>VLOOKUP($C81,担当者リスト!$B$4:$D$8,2,FALSE)</f>
        <v>林</v>
      </c>
      <c r="E81" s="4" t="str">
        <f>VLOOKUP($C81,担当者リスト!$B$4:$D$8,3,FALSE)</f>
        <v>ROOM-STORE</v>
      </c>
      <c r="F81" s="4">
        <v>104</v>
      </c>
      <c r="G81" s="4" t="str">
        <f>VLOOKUP($F81,商品リスト!$B$4:$E$15,2,FALSE)</f>
        <v>デスク</v>
      </c>
      <c r="H81" s="4" t="str">
        <f>VLOOKUP($F81,商品リスト!$B$4:$E$15,3,FALSE)</f>
        <v>昇降式デスク</v>
      </c>
      <c r="I81" s="5">
        <f>VLOOKUP($F81,商品リスト!$B$4:$E$15,4,FALSE)</f>
        <v>68000</v>
      </c>
      <c r="J81" s="4">
        <v>4</v>
      </c>
      <c r="K81" s="5">
        <f t="shared" si="1"/>
        <v>272000</v>
      </c>
    </row>
    <row r="82" spans="2:11" x14ac:dyDescent="0.4">
      <c r="B82" s="3">
        <v>44788</v>
      </c>
      <c r="C82" s="4">
        <v>11</v>
      </c>
      <c r="D82" s="4" t="str">
        <f>VLOOKUP($C82,担当者リスト!$B$4:$D$8,2,FALSE)</f>
        <v>浅野</v>
      </c>
      <c r="E82" s="4" t="str">
        <f>VLOOKUP($C82,担当者リスト!$B$4:$D$8,3,FALSE)</f>
        <v>リビングOKA</v>
      </c>
      <c r="F82" s="4">
        <v>102</v>
      </c>
      <c r="G82" s="4" t="str">
        <f>VLOOKUP($F82,商品リスト!$B$4:$E$15,2,FALSE)</f>
        <v>デスク</v>
      </c>
      <c r="H82" s="4" t="str">
        <f>VLOOKUP($F82,商品リスト!$B$4:$E$15,3,FALSE)</f>
        <v>木製デスク</v>
      </c>
      <c r="I82" s="5">
        <f>VLOOKUP($F82,商品リスト!$B$4:$E$15,4,FALSE)</f>
        <v>48000</v>
      </c>
      <c r="J82" s="4">
        <v>4</v>
      </c>
      <c r="K82" s="5">
        <f t="shared" si="1"/>
        <v>192000</v>
      </c>
    </row>
    <row r="83" spans="2:11" x14ac:dyDescent="0.4">
      <c r="B83" s="3">
        <v>44788</v>
      </c>
      <c r="C83" s="4">
        <v>11</v>
      </c>
      <c r="D83" s="4" t="str">
        <f>VLOOKUP($C83,担当者リスト!$B$4:$D$8,2,FALSE)</f>
        <v>浅野</v>
      </c>
      <c r="E83" s="4" t="str">
        <f>VLOOKUP($C83,担当者リスト!$B$4:$D$8,3,FALSE)</f>
        <v>リビングOKA</v>
      </c>
      <c r="F83" s="4">
        <v>204</v>
      </c>
      <c r="G83" s="4" t="str">
        <f>VLOOKUP($F83,商品リスト!$B$4:$E$15,2,FALSE)</f>
        <v>チェア</v>
      </c>
      <c r="H83" s="4" t="str">
        <f>VLOOKUP($F83,商品リスト!$B$4:$E$15,3,FALSE)</f>
        <v>ハイスツール</v>
      </c>
      <c r="I83" s="5">
        <f>VLOOKUP($F83,商品リスト!$B$4:$E$15,4,FALSE)</f>
        <v>12000</v>
      </c>
      <c r="J83" s="4">
        <v>5</v>
      </c>
      <c r="K83" s="5">
        <f t="shared" si="1"/>
        <v>60000</v>
      </c>
    </row>
    <row r="84" spans="2:11" x14ac:dyDescent="0.4">
      <c r="B84" s="3">
        <v>44789</v>
      </c>
      <c r="C84" s="4">
        <v>12</v>
      </c>
      <c r="D84" s="4" t="str">
        <f>VLOOKUP($C84,担当者リスト!$B$4:$D$8,2,FALSE)</f>
        <v>江川</v>
      </c>
      <c r="E84" s="4" t="str">
        <f>VLOOKUP($C84,担当者リスト!$B$4:$D$8,3,FALSE)</f>
        <v>Fファニチャー</v>
      </c>
      <c r="F84" s="4">
        <v>301</v>
      </c>
      <c r="G84" s="4" t="str">
        <f>VLOOKUP($F84,商品リスト!$B$4:$E$15,2,FALSE)</f>
        <v>収納</v>
      </c>
      <c r="H84" s="4" t="str">
        <f>VLOOKUP($F84,商品リスト!$B$4:$E$15,3,FALSE)</f>
        <v>スチールワゴン2段</v>
      </c>
      <c r="I84" s="5">
        <f>VLOOKUP($F84,商品リスト!$B$4:$E$15,4,FALSE)</f>
        <v>11000</v>
      </c>
      <c r="J84" s="4">
        <v>6</v>
      </c>
      <c r="K84" s="5">
        <f t="shared" si="1"/>
        <v>66000</v>
      </c>
    </row>
    <row r="85" spans="2:11" x14ac:dyDescent="0.4">
      <c r="B85" s="3">
        <v>44789</v>
      </c>
      <c r="C85" s="4">
        <v>13</v>
      </c>
      <c r="D85" s="4" t="str">
        <f>VLOOKUP($C85,担当者リスト!$B$4:$D$8,2,FALSE)</f>
        <v>大崎</v>
      </c>
      <c r="E85" s="4" t="str">
        <f>VLOOKUP($C85,担当者リスト!$B$4:$D$8,3,FALSE)</f>
        <v>ホームセンターつばめ</v>
      </c>
      <c r="F85" s="4">
        <v>103</v>
      </c>
      <c r="G85" s="4" t="str">
        <f>VLOOKUP($F85,商品リスト!$B$4:$E$15,2,FALSE)</f>
        <v>デスク</v>
      </c>
      <c r="H85" s="4" t="str">
        <f>VLOOKUP($F85,商品リスト!$B$4:$E$15,3,FALSE)</f>
        <v>ゲーミングデスク</v>
      </c>
      <c r="I85" s="5">
        <f>VLOOKUP($F85,商品リスト!$B$4:$E$15,4,FALSE)</f>
        <v>72000</v>
      </c>
      <c r="J85" s="4">
        <v>6</v>
      </c>
      <c r="K85" s="5">
        <f t="shared" si="1"/>
        <v>432000</v>
      </c>
    </row>
    <row r="86" spans="2:11" x14ac:dyDescent="0.4">
      <c r="B86" s="3">
        <v>44789</v>
      </c>
      <c r="C86" s="4">
        <v>15</v>
      </c>
      <c r="D86" s="4" t="str">
        <f>VLOOKUP($C86,担当者リスト!$B$4:$D$8,2,FALSE)</f>
        <v>林</v>
      </c>
      <c r="E86" s="4" t="str">
        <f>VLOOKUP($C86,担当者リスト!$B$4:$D$8,3,FALSE)</f>
        <v>ROOM-STORE</v>
      </c>
      <c r="F86" s="4">
        <v>303</v>
      </c>
      <c r="G86" s="4" t="str">
        <f>VLOOKUP($F86,商品リスト!$B$4:$E$15,2,FALSE)</f>
        <v>収納</v>
      </c>
      <c r="H86" s="4" t="str">
        <f>VLOOKUP($F86,商品リスト!$B$4:$E$15,3,FALSE)</f>
        <v>キャビネット</v>
      </c>
      <c r="I86" s="5">
        <f>VLOOKUP($F86,商品リスト!$B$4:$E$15,4,FALSE)</f>
        <v>28000</v>
      </c>
      <c r="J86" s="4">
        <v>2</v>
      </c>
      <c r="K86" s="5">
        <f t="shared" si="1"/>
        <v>56000</v>
      </c>
    </row>
    <row r="87" spans="2:11" x14ac:dyDescent="0.4">
      <c r="B87" s="3">
        <v>44790</v>
      </c>
      <c r="C87" s="4">
        <v>11</v>
      </c>
      <c r="D87" s="4" t="str">
        <f>VLOOKUP($C87,担当者リスト!$B$4:$D$8,2,FALSE)</f>
        <v>浅野</v>
      </c>
      <c r="E87" s="4" t="str">
        <f>VLOOKUP($C87,担当者リスト!$B$4:$D$8,3,FALSE)</f>
        <v>リビングOKA</v>
      </c>
      <c r="F87" s="4">
        <v>104</v>
      </c>
      <c r="G87" s="4" t="str">
        <f>VLOOKUP($F87,商品リスト!$B$4:$E$15,2,FALSE)</f>
        <v>デスク</v>
      </c>
      <c r="H87" s="4" t="str">
        <f>VLOOKUP($F87,商品リスト!$B$4:$E$15,3,FALSE)</f>
        <v>昇降式デスク</v>
      </c>
      <c r="I87" s="5">
        <f>VLOOKUP($F87,商品リスト!$B$4:$E$15,4,FALSE)</f>
        <v>68000</v>
      </c>
      <c r="J87" s="4">
        <v>5</v>
      </c>
      <c r="K87" s="5">
        <f t="shared" si="1"/>
        <v>340000</v>
      </c>
    </row>
    <row r="88" spans="2:11" x14ac:dyDescent="0.4">
      <c r="B88" s="3">
        <v>44790</v>
      </c>
      <c r="C88" s="4">
        <v>14</v>
      </c>
      <c r="D88" s="4" t="str">
        <f>VLOOKUP($C88,担当者リスト!$B$4:$D$8,2,FALSE)</f>
        <v>田村</v>
      </c>
      <c r="E88" s="4" t="str">
        <f>VLOOKUP($C88,担当者リスト!$B$4:$D$8,3,FALSE)</f>
        <v>ふくおか事務機</v>
      </c>
      <c r="F88" s="4">
        <v>102</v>
      </c>
      <c r="G88" s="4" t="str">
        <f>VLOOKUP($F88,商品リスト!$B$4:$E$15,2,FALSE)</f>
        <v>デスク</v>
      </c>
      <c r="H88" s="4" t="str">
        <f>VLOOKUP($F88,商品リスト!$B$4:$E$15,3,FALSE)</f>
        <v>木製デスク</v>
      </c>
      <c r="I88" s="5">
        <f>VLOOKUP($F88,商品リスト!$B$4:$E$15,4,FALSE)</f>
        <v>48000</v>
      </c>
      <c r="J88" s="4">
        <v>4</v>
      </c>
      <c r="K88" s="5">
        <f t="shared" si="1"/>
        <v>192000</v>
      </c>
    </row>
    <row r="89" spans="2:11" x14ac:dyDescent="0.4">
      <c r="B89" s="3">
        <v>44790</v>
      </c>
      <c r="C89" s="4">
        <v>15</v>
      </c>
      <c r="D89" s="4" t="str">
        <f>VLOOKUP($C89,担当者リスト!$B$4:$D$8,2,FALSE)</f>
        <v>林</v>
      </c>
      <c r="E89" s="4" t="str">
        <f>VLOOKUP($C89,担当者リスト!$B$4:$D$8,3,FALSE)</f>
        <v>ROOM-STORE</v>
      </c>
      <c r="F89" s="4">
        <v>102</v>
      </c>
      <c r="G89" s="4" t="str">
        <f>VLOOKUP($F89,商品リスト!$B$4:$E$15,2,FALSE)</f>
        <v>デスク</v>
      </c>
      <c r="H89" s="4" t="str">
        <f>VLOOKUP($F89,商品リスト!$B$4:$E$15,3,FALSE)</f>
        <v>木製デスク</v>
      </c>
      <c r="I89" s="5">
        <f>VLOOKUP($F89,商品リスト!$B$4:$E$15,4,FALSE)</f>
        <v>48000</v>
      </c>
      <c r="J89" s="4">
        <v>6</v>
      </c>
      <c r="K89" s="5">
        <f t="shared" si="1"/>
        <v>288000</v>
      </c>
    </row>
    <row r="90" spans="2:11" x14ac:dyDescent="0.4">
      <c r="B90" s="3">
        <v>44791</v>
      </c>
      <c r="C90" s="4">
        <v>12</v>
      </c>
      <c r="D90" s="4" t="str">
        <f>VLOOKUP($C90,担当者リスト!$B$4:$D$8,2,FALSE)</f>
        <v>江川</v>
      </c>
      <c r="E90" s="4" t="str">
        <f>VLOOKUP($C90,担当者リスト!$B$4:$D$8,3,FALSE)</f>
        <v>Fファニチャー</v>
      </c>
      <c r="F90" s="4">
        <v>204</v>
      </c>
      <c r="G90" s="4" t="str">
        <f>VLOOKUP($F90,商品リスト!$B$4:$E$15,2,FALSE)</f>
        <v>チェア</v>
      </c>
      <c r="H90" s="4" t="str">
        <f>VLOOKUP($F90,商品リスト!$B$4:$E$15,3,FALSE)</f>
        <v>ハイスツール</v>
      </c>
      <c r="I90" s="5">
        <f>VLOOKUP($F90,商品リスト!$B$4:$E$15,4,FALSE)</f>
        <v>12000</v>
      </c>
      <c r="J90" s="4">
        <v>6</v>
      </c>
      <c r="K90" s="5">
        <f t="shared" si="1"/>
        <v>72000</v>
      </c>
    </row>
    <row r="91" spans="2:11" x14ac:dyDescent="0.4">
      <c r="B91" s="3">
        <v>44791</v>
      </c>
      <c r="C91" s="4">
        <v>13</v>
      </c>
      <c r="D91" s="4" t="str">
        <f>VLOOKUP($C91,担当者リスト!$B$4:$D$8,2,FALSE)</f>
        <v>大崎</v>
      </c>
      <c r="E91" s="4" t="str">
        <f>VLOOKUP($C91,担当者リスト!$B$4:$D$8,3,FALSE)</f>
        <v>ホームセンターつばめ</v>
      </c>
      <c r="F91" s="4">
        <v>103</v>
      </c>
      <c r="G91" s="4" t="str">
        <f>VLOOKUP($F91,商品リスト!$B$4:$E$15,2,FALSE)</f>
        <v>デスク</v>
      </c>
      <c r="H91" s="4" t="str">
        <f>VLOOKUP($F91,商品リスト!$B$4:$E$15,3,FALSE)</f>
        <v>ゲーミングデスク</v>
      </c>
      <c r="I91" s="5">
        <f>VLOOKUP($F91,商品リスト!$B$4:$E$15,4,FALSE)</f>
        <v>72000</v>
      </c>
      <c r="J91" s="4">
        <v>2</v>
      </c>
      <c r="K91" s="5">
        <f t="shared" si="1"/>
        <v>144000</v>
      </c>
    </row>
    <row r="92" spans="2:11" x14ac:dyDescent="0.4">
      <c r="B92" s="3">
        <v>44791</v>
      </c>
      <c r="C92" s="4">
        <v>15</v>
      </c>
      <c r="D92" s="4" t="str">
        <f>VLOOKUP($C92,担当者リスト!$B$4:$D$8,2,FALSE)</f>
        <v>林</v>
      </c>
      <c r="E92" s="4" t="str">
        <f>VLOOKUP($C92,担当者リスト!$B$4:$D$8,3,FALSE)</f>
        <v>ROOM-STORE</v>
      </c>
      <c r="F92" s="4">
        <v>203</v>
      </c>
      <c r="G92" s="4" t="str">
        <f>VLOOKUP($F92,商品リスト!$B$4:$E$15,2,FALSE)</f>
        <v>チェア</v>
      </c>
      <c r="H92" s="4" t="str">
        <f>VLOOKUP($F92,商品リスト!$B$4:$E$15,3,FALSE)</f>
        <v>ゲーミングチェア</v>
      </c>
      <c r="I92" s="5">
        <f>VLOOKUP($F92,商品リスト!$B$4:$E$15,4,FALSE)</f>
        <v>49000</v>
      </c>
      <c r="J92" s="4">
        <v>8</v>
      </c>
      <c r="K92" s="5">
        <f t="shared" si="1"/>
        <v>392000</v>
      </c>
    </row>
    <row r="93" spans="2:11" x14ac:dyDescent="0.4">
      <c r="B93" s="3">
        <v>44792</v>
      </c>
      <c r="C93" s="4">
        <v>11</v>
      </c>
      <c r="D93" s="4" t="str">
        <f>VLOOKUP($C93,担当者リスト!$B$4:$D$8,2,FALSE)</f>
        <v>浅野</v>
      </c>
      <c r="E93" s="4" t="str">
        <f>VLOOKUP($C93,担当者リスト!$B$4:$D$8,3,FALSE)</f>
        <v>リビングOKA</v>
      </c>
      <c r="F93" s="4">
        <v>101</v>
      </c>
      <c r="G93" s="4" t="str">
        <f>VLOOKUP($F93,商品リスト!$B$4:$E$15,2,FALSE)</f>
        <v>デスク</v>
      </c>
      <c r="H93" s="4" t="str">
        <f>VLOOKUP($F93,商品リスト!$B$4:$E$15,3,FALSE)</f>
        <v>スチールデスク</v>
      </c>
      <c r="I93" s="5">
        <f>VLOOKUP($F93,商品リスト!$B$4:$E$15,4,FALSE)</f>
        <v>35000</v>
      </c>
      <c r="J93" s="4">
        <v>4</v>
      </c>
      <c r="K93" s="5">
        <f t="shared" si="1"/>
        <v>140000</v>
      </c>
    </row>
    <row r="94" spans="2:11" x14ac:dyDescent="0.4">
      <c r="B94" s="3">
        <v>44792</v>
      </c>
      <c r="C94" s="4">
        <v>12</v>
      </c>
      <c r="D94" s="4" t="str">
        <f>VLOOKUP($C94,担当者リスト!$B$4:$D$8,2,FALSE)</f>
        <v>江川</v>
      </c>
      <c r="E94" s="4" t="str">
        <f>VLOOKUP($C94,担当者リスト!$B$4:$D$8,3,FALSE)</f>
        <v>Fファニチャー</v>
      </c>
      <c r="F94" s="4">
        <v>104</v>
      </c>
      <c r="G94" s="4" t="str">
        <f>VLOOKUP($F94,商品リスト!$B$4:$E$15,2,FALSE)</f>
        <v>デスク</v>
      </c>
      <c r="H94" s="4" t="str">
        <f>VLOOKUP($F94,商品リスト!$B$4:$E$15,3,FALSE)</f>
        <v>昇降式デスク</v>
      </c>
      <c r="I94" s="5">
        <f>VLOOKUP($F94,商品リスト!$B$4:$E$15,4,FALSE)</f>
        <v>68000</v>
      </c>
      <c r="J94" s="4">
        <v>2</v>
      </c>
      <c r="K94" s="5">
        <f t="shared" si="1"/>
        <v>136000</v>
      </c>
    </row>
    <row r="95" spans="2:11" x14ac:dyDescent="0.4">
      <c r="B95" s="3">
        <v>44793</v>
      </c>
      <c r="C95" s="4">
        <v>11</v>
      </c>
      <c r="D95" s="4" t="str">
        <f>VLOOKUP($C95,担当者リスト!$B$4:$D$8,2,FALSE)</f>
        <v>浅野</v>
      </c>
      <c r="E95" s="4" t="str">
        <f>VLOOKUP($C95,担当者リスト!$B$4:$D$8,3,FALSE)</f>
        <v>リビングOKA</v>
      </c>
      <c r="F95" s="4">
        <v>302</v>
      </c>
      <c r="G95" s="4" t="str">
        <f>VLOOKUP($F95,商品リスト!$B$4:$E$15,2,FALSE)</f>
        <v>収納</v>
      </c>
      <c r="H95" s="4" t="str">
        <f>VLOOKUP($F95,商品リスト!$B$4:$E$15,3,FALSE)</f>
        <v>スチールワゴン3段</v>
      </c>
      <c r="I95" s="5">
        <f>VLOOKUP($F95,商品リスト!$B$4:$E$15,4,FALSE)</f>
        <v>13000</v>
      </c>
      <c r="J95" s="4">
        <v>12</v>
      </c>
      <c r="K95" s="5">
        <f t="shared" si="1"/>
        <v>156000</v>
      </c>
    </row>
    <row r="96" spans="2:11" x14ac:dyDescent="0.4">
      <c r="B96" s="3">
        <v>44793</v>
      </c>
      <c r="C96" s="4">
        <v>11</v>
      </c>
      <c r="D96" s="4" t="str">
        <f>VLOOKUP($C96,担当者リスト!$B$4:$D$8,2,FALSE)</f>
        <v>浅野</v>
      </c>
      <c r="E96" s="4" t="str">
        <f>VLOOKUP($C96,担当者リスト!$B$4:$D$8,3,FALSE)</f>
        <v>リビングOKA</v>
      </c>
      <c r="F96" s="4">
        <v>303</v>
      </c>
      <c r="G96" s="4" t="str">
        <f>VLOOKUP($F96,商品リスト!$B$4:$E$15,2,FALSE)</f>
        <v>収納</v>
      </c>
      <c r="H96" s="4" t="str">
        <f>VLOOKUP($F96,商品リスト!$B$4:$E$15,3,FALSE)</f>
        <v>キャビネット</v>
      </c>
      <c r="I96" s="5">
        <f>VLOOKUP($F96,商品リスト!$B$4:$E$15,4,FALSE)</f>
        <v>28000</v>
      </c>
      <c r="J96" s="4">
        <v>12</v>
      </c>
      <c r="K96" s="5">
        <f t="shared" si="1"/>
        <v>336000</v>
      </c>
    </row>
    <row r="97" spans="2:11" x14ac:dyDescent="0.4">
      <c r="B97" s="3">
        <v>44793</v>
      </c>
      <c r="C97" s="4">
        <v>13</v>
      </c>
      <c r="D97" s="4" t="str">
        <f>VLOOKUP($C97,担当者リスト!$B$4:$D$8,2,FALSE)</f>
        <v>大崎</v>
      </c>
      <c r="E97" s="4" t="str">
        <f>VLOOKUP($C97,担当者リスト!$B$4:$D$8,3,FALSE)</f>
        <v>ホームセンターつばめ</v>
      </c>
      <c r="F97" s="4">
        <v>303</v>
      </c>
      <c r="G97" s="4" t="str">
        <f>VLOOKUP($F97,商品リスト!$B$4:$E$15,2,FALSE)</f>
        <v>収納</v>
      </c>
      <c r="H97" s="4" t="str">
        <f>VLOOKUP($F97,商品リスト!$B$4:$E$15,3,FALSE)</f>
        <v>キャビネット</v>
      </c>
      <c r="I97" s="5">
        <f>VLOOKUP($F97,商品リスト!$B$4:$E$15,4,FALSE)</f>
        <v>28000</v>
      </c>
      <c r="J97" s="4">
        <v>5</v>
      </c>
      <c r="K97" s="5">
        <f t="shared" si="1"/>
        <v>140000</v>
      </c>
    </row>
    <row r="98" spans="2:11" x14ac:dyDescent="0.4">
      <c r="B98" s="3">
        <v>44793</v>
      </c>
      <c r="C98" s="4">
        <v>13</v>
      </c>
      <c r="D98" s="4" t="str">
        <f>VLOOKUP($C98,担当者リスト!$B$4:$D$8,2,FALSE)</f>
        <v>大崎</v>
      </c>
      <c r="E98" s="4" t="str">
        <f>VLOOKUP($C98,担当者リスト!$B$4:$D$8,3,FALSE)</f>
        <v>ホームセンターつばめ</v>
      </c>
      <c r="F98" s="4">
        <v>104</v>
      </c>
      <c r="G98" s="4" t="str">
        <f>VLOOKUP($F98,商品リスト!$B$4:$E$15,2,FALSE)</f>
        <v>デスク</v>
      </c>
      <c r="H98" s="4" t="str">
        <f>VLOOKUP($F98,商品リスト!$B$4:$E$15,3,FALSE)</f>
        <v>昇降式デスク</v>
      </c>
      <c r="I98" s="5">
        <f>VLOOKUP($F98,商品リスト!$B$4:$E$15,4,FALSE)</f>
        <v>68000</v>
      </c>
      <c r="J98" s="4">
        <v>5</v>
      </c>
      <c r="K98" s="5">
        <f t="shared" si="1"/>
        <v>340000</v>
      </c>
    </row>
    <row r="99" spans="2:11" x14ac:dyDescent="0.4">
      <c r="B99" s="3">
        <v>44793</v>
      </c>
      <c r="C99" s="4">
        <v>15</v>
      </c>
      <c r="D99" s="4" t="str">
        <f>VLOOKUP($C99,担当者リスト!$B$4:$D$8,2,FALSE)</f>
        <v>林</v>
      </c>
      <c r="E99" s="4" t="str">
        <f>VLOOKUP($C99,担当者リスト!$B$4:$D$8,3,FALSE)</f>
        <v>ROOM-STORE</v>
      </c>
      <c r="F99" s="4">
        <v>105</v>
      </c>
      <c r="G99" s="4" t="str">
        <f>VLOOKUP($F99,商品リスト!$B$4:$E$15,2,FALSE)</f>
        <v>デスク</v>
      </c>
      <c r="H99" s="4" t="str">
        <f>VLOOKUP($F99,商品リスト!$B$4:$E$15,3,FALSE)</f>
        <v>折りたたみデスク</v>
      </c>
      <c r="I99" s="5">
        <f>VLOOKUP($F99,商品リスト!$B$4:$E$15,4,FALSE)</f>
        <v>22000</v>
      </c>
      <c r="J99" s="4">
        <v>2</v>
      </c>
      <c r="K99" s="5">
        <f t="shared" si="1"/>
        <v>44000</v>
      </c>
    </row>
    <row r="100" spans="2:11" x14ac:dyDescent="0.4">
      <c r="B100" s="3">
        <v>44794</v>
      </c>
      <c r="C100" s="4">
        <v>11</v>
      </c>
      <c r="D100" s="4" t="str">
        <f>VLOOKUP($C100,担当者リスト!$B$4:$D$8,2,FALSE)</f>
        <v>浅野</v>
      </c>
      <c r="E100" s="4" t="str">
        <f>VLOOKUP($C100,担当者リスト!$B$4:$D$8,3,FALSE)</f>
        <v>リビングOKA</v>
      </c>
      <c r="F100" s="4">
        <v>201</v>
      </c>
      <c r="G100" s="4" t="str">
        <f>VLOOKUP($F100,商品リスト!$B$4:$E$15,2,FALSE)</f>
        <v>チェア</v>
      </c>
      <c r="H100" s="4" t="str">
        <f>VLOOKUP($F100,商品リスト!$B$4:$E$15,3,FALSE)</f>
        <v>ワークチェア</v>
      </c>
      <c r="I100" s="5">
        <f>VLOOKUP($F100,商品リスト!$B$4:$E$15,4,FALSE)</f>
        <v>26000</v>
      </c>
      <c r="J100" s="4">
        <v>6</v>
      </c>
      <c r="K100" s="5">
        <f t="shared" si="1"/>
        <v>156000</v>
      </c>
    </row>
    <row r="101" spans="2:11" x14ac:dyDescent="0.4">
      <c r="B101" s="3">
        <v>44794</v>
      </c>
      <c r="C101" s="4">
        <v>12</v>
      </c>
      <c r="D101" s="4" t="str">
        <f>VLOOKUP($C101,担当者リスト!$B$4:$D$8,2,FALSE)</f>
        <v>江川</v>
      </c>
      <c r="E101" s="4" t="str">
        <f>VLOOKUP($C101,担当者リスト!$B$4:$D$8,3,FALSE)</f>
        <v>Fファニチャー</v>
      </c>
      <c r="F101" s="4">
        <v>301</v>
      </c>
      <c r="G101" s="4" t="str">
        <f>VLOOKUP($F101,商品リスト!$B$4:$E$15,2,FALSE)</f>
        <v>収納</v>
      </c>
      <c r="H101" s="4" t="str">
        <f>VLOOKUP($F101,商品リスト!$B$4:$E$15,3,FALSE)</f>
        <v>スチールワゴン2段</v>
      </c>
      <c r="I101" s="5">
        <f>VLOOKUP($F101,商品リスト!$B$4:$E$15,4,FALSE)</f>
        <v>11000</v>
      </c>
      <c r="J101" s="4">
        <v>6</v>
      </c>
      <c r="K101" s="5">
        <f t="shared" si="1"/>
        <v>66000</v>
      </c>
    </row>
    <row r="102" spans="2:11" x14ac:dyDescent="0.4">
      <c r="B102" s="3">
        <v>44794</v>
      </c>
      <c r="C102" s="4">
        <v>12</v>
      </c>
      <c r="D102" s="4" t="str">
        <f>VLOOKUP($C102,担当者リスト!$B$4:$D$8,2,FALSE)</f>
        <v>江川</v>
      </c>
      <c r="E102" s="4" t="str">
        <f>VLOOKUP($C102,担当者リスト!$B$4:$D$8,3,FALSE)</f>
        <v>Fファニチャー</v>
      </c>
      <c r="F102" s="4">
        <v>102</v>
      </c>
      <c r="G102" s="4" t="str">
        <f>VLOOKUP($F102,商品リスト!$B$4:$E$15,2,FALSE)</f>
        <v>デスク</v>
      </c>
      <c r="H102" s="4" t="str">
        <f>VLOOKUP($F102,商品リスト!$B$4:$E$15,3,FALSE)</f>
        <v>木製デスク</v>
      </c>
      <c r="I102" s="5">
        <f>VLOOKUP($F102,商品リスト!$B$4:$E$15,4,FALSE)</f>
        <v>48000</v>
      </c>
      <c r="J102" s="4">
        <v>4</v>
      </c>
      <c r="K102" s="5">
        <f t="shared" si="1"/>
        <v>192000</v>
      </c>
    </row>
    <row r="103" spans="2:11" x14ac:dyDescent="0.4">
      <c r="B103" s="3">
        <v>44794</v>
      </c>
      <c r="C103" s="4">
        <v>14</v>
      </c>
      <c r="D103" s="4" t="str">
        <f>VLOOKUP($C103,担当者リスト!$B$4:$D$8,2,FALSE)</f>
        <v>田村</v>
      </c>
      <c r="E103" s="4" t="str">
        <f>VLOOKUP($C103,担当者リスト!$B$4:$D$8,3,FALSE)</f>
        <v>ふくおか事務機</v>
      </c>
      <c r="F103" s="4">
        <v>101</v>
      </c>
      <c r="G103" s="4" t="str">
        <f>VLOOKUP($F103,商品リスト!$B$4:$E$15,2,FALSE)</f>
        <v>デスク</v>
      </c>
      <c r="H103" s="4" t="str">
        <f>VLOOKUP($F103,商品リスト!$B$4:$E$15,3,FALSE)</f>
        <v>スチールデスク</v>
      </c>
      <c r="I103" s="5">
        <f>VLOOKUP($F103,商品リスト!$B$4:$E$15,4,FALSE)</f>
        <v>35000</v>
      </c>
      <c r="J103" s="4">
        <v>1</v>
      </c>
      <c r="K103" s="5">
        <f t="shared" si="1"/>
        <v>35000</v>
      </c>
    </row>
    <row r="104" spans="2:11" x14ac:dyDescent="0.4">
      <c r="B104" s="3">
        <v>44795</v>
      </c>
      <c r="C104" s="4">
        <v>11</v>
      </c>
      <c r="D104" s="4" t="str">
        <f>VLOOKUP($C104,担当者リスト!$B$4:$D$8,2,FALSE)</f>
        <v>浅野</v>
      </c>
      <c r="E104" s="4" t="str">
        <f>VLOOKUP($C104,担当者リスト!$B$4:$D$8,3,FALSE)</f>
        <v>リビングOKA</v>
      </c>
      <c r="F104" s="4">
        <v>301</v>
      </c>
      <c r="G104" s="4" t="str">
        <f>VLOOKUP($F104,商品リスト!$B$4:$E$15,2,FALSE)</f>
        <v>収納</v>
      </c>
      <c r="H104" s="4" t="str">
        <f>VLOOKUP($F104,商品リスト!$B$4:$E$15,3,FALSE)</f>
        <v>スチールワゴン2段</v>
      </c>
      <c r="I104" s="5">
        <f>VLOOKUP($F104,商品リスト!$B$4:$E$15,4,FALSE)</f>
        <v>11000</v>
      </c>
      <c r="J104" s="4">
        <v>1</v>
      </c>
      <c r="K104" s="5">
        <f t="shared" si="1"/>
        <v>11000</v>
      </c>
    </row>
    <row r="105" spans="2:11" x14ac:dyDescent="0.4">
      <c r="B105" s="3">
        <v>44795</v>
      </c>
      <c r="C105" s="4">
        <v>12</v>
      </c>
      <c r="D105" s="4" t="str">
        <f>VLOOKUP($C105,担当者リスト!$B$4:$D$8,2,FALSE)</f>
        <v>江川</v>
      </c>
      <c r="E105" s="4" t="str">
        <f>VLOOKUP($C105,担当者リスト!$B$4:$D$8,3,FALSE)</f>
        <v>Fファニチャー</v>
      </c>
      <c r="F105" s="4">
        <v>101</v>
      </c>
      <c r="G105" s="4" t="str">
        <f>VLOOKUP($F105,商品リスト!$B$4:$E$15,2,FALSE)</f>
        <v>デスク</v>
      </c>
      <c r="H105" s="4" t="str">
        <f>VLOOKUP($F105,商品リスト!$B$4:$E$15,3,FALSE)</f>
        <v>スチールデスク</v>
      </c>
      <c r="I105" s="5">
        <f>VLOOKUP($F105,商品リスト!$B$4:$E$15,4,FALSE)</f>
        <v>35000</v>
      </c>
      <c r="J105" s="4">
        <v>2</v>
      </c>
      <c r="K105" s="5">
        <f t="shared" si="1"/>
        <v>70000</v>
      </c>
    </row>
    <row r="106" spans="2:11" x14ac:dyDescent="0.4">
      <c r="B106" s="3">
        <v>44795</v>
      </c>
      <c r="C106" s="4">
        <v>15</v>
      </c>
      <c r="D106" s="4" t="str">
        <f>VLOOKUP($C106,担当者リスト!$B$4:$D$8,2,FALSE)</f>
        <v>林</v>
      </c>
      <c r="E106" s="4" t="str">
        <f>VLOOKUP($C106,担当者リスト!$B$4:$D$8,3,FALSE)</f>
        <v>ROOM-STORE</v>
      </c>
      <c r="F106" s="4">
        <v>201</v>
      </c>
      <c r="G106" s="4" t="str">
        <f>VLOOKUP($F106,商品リスト!$B$4:$E$15,2,FALSE)</f>
        <v>チェア</v>
      </c>
      <c r="H106" s="4" t="str">
        <f>VLOOKUP($F106,商品リスト!$B$4:$E$15,3,FALSE)</f>
        <v>ワークチェア</v>
      </c>
      <c r="I106" s="5">
        <f>VLOOKUP($F106,商品リスト!$B$4:$E$15,4,FALSE)</f>
        <v>26000</v>
      </c>
      <c r="J106" s="4">
        <v>5</v>
      </c>
      <c r="K106" s="5">
        <f t="shared" si="1"/>
        <v>130000</v>
      </c>
    </row>
    <row r="107" spans="2:11" x14ac:dyDescent="0.4">
      <c r="B107" s="3">
        <v>44796</v>
      </c>
      <c r="C107" s="4">
        <v>11</v>
      </c>
      <c r="D107" s="4" t="str">
        <f>VLOOKUP($C107,担当者リスト!$B$4:$D$8,2,FALSE)</f>
        <v>浅野</v>
      </c>
      <c r="E107" s="4" t="str">
        <f>VLOOKUP($C107,担当者リスト!$B$4:$D$8,3,FALSE)</f>
        <v>リビングOKA</v>
      </c>
      <c r="F107" s="4">
        <v>104</v>
      </c>
      <c r="G107" s="4" t="str">
        <f>VLOOKUP($F107,商品リスト!$B$4:$E$15,2,FALSE)</f>
        <v>デスク</v>
      </c>
      <c r="H107" s="4" t="str">
        <f>VLOOKUP($F107,商品リスト!$B$4:$E$15,3,FALSE)</f>
        <v>昇降式デスク</v>
      </c>
      <c r="I107" s="5">
        <f>VLOOKUP($F107,商品リスト!$B$4:$E$15,4,FALSE)</f>
        <v>68000</v>
      </c>
      <c r="J107" s="4">
        <v>2</v>
      </c>
      <c r="K107" s="5">
        <f t="shared" si="1"/>
        <v>136000</v>
      </c>
    </row>
    <row r="108" spans="2:11" x14ac:dyDescent="0.4">
      <c r="B108" s="3">
        <v>44796</v>
      </c>
      <c r="C108" s="4">
        <v>15</v>
      </c>
      <c r="D108" s="4" t="str">
        <f>VLOOKUP($C108,担当者リスト!$B$4:$D$8,2,FALSE)</f>
        <v>林</v>
      </c>
      <c r="E108" s="4" t="str">
        <f>VLOOKUP($C108,担当者リスト!$B$4:$D$8,3,FALSE)</f>
        <v>ROOM-STORE</v>
      </c>
      <c r="F108" s="4">
        <v>202</v>
      </c>
      <c r="G108" s="4" t="str">
        <f>VLOOKUP($F108,商品リスト!$B$4:$E$15,2,FALSE)</f>
        <v>チェア</v>
      </c>
      <c r="H108" s="4" t="str">
        <f>VLOOKUP($F108,商品リスト!$B$4:$E$15,3,FALSE)</f>
        <v>リクライニングチェア</v>
      </c>
      <c r="I108" s="5">
        <f>VLOOKUP($F108,商品リスト!$B$4:$E$15,4,FALSE)</f>
        <v>45000</v>
      </c>
      <c r="J108" s="4">
        <v>1</v>
      </c>
      <c r="K108" s="5">
        <f t="shared" si="1"/>
        <v>45000</v>
      </c>
    </row>
    <row r="109" spans="2:11" x14ac:dyDescent="0.4">
      <c r="B109" s="3">
        <v>44797</v>
      </c>
      <c r="C109" s="4">
        <v>13</v>
      </c>
      <c r="D109" s="4" t="str">
        <f>VLOOKUP($C109,担当者リスト!$B$4:$D$8,2,FALSE)</f>
        <v>大崎</v>
      </c>
      <c r="E109" s="4" t="str">
        <f>VLOOKUP($C109,担当者リスト!$B$4:$D$8,3,FALSE)</f>
        <v>ホームセンターつばめ</v>
      </c>
      <c r="F109" s="4">
        <v>105</v>
      </c>
      <c r="G109" s="4" t="str">
        <f>VLOOKUP($F109,商品リスト!$B$4:$E$15,2,FALSE)</f>
        <v>デスク</v>
      </c>
      <c r="H109" s="4" t="str">
        <f>VLOOKUP($F109,商品リスト!$B$4:$E$15,3,FALSE)</f>
        <v>折りたたみデスク</v>
      </c>
      <c r="I109" s="5">
        <f>VLOOKUP($F109,商品リスト!$B$4:$E$15,4,FALSE)</f>
        <v>22000</v>
      </c>
      <c r="J109" s="4">
        <v>5</v>
      </c>
      <c r="K109" s="5">
        <f t="shared" si="1"/>
        <v>110000</v>
      </c>
    </row>
    <row r="110" spans="2:11" x14ac:dyDescent="0.4">
      <c r="B110" s="3">
        <v>44797</v>
      </c>
      <c r="C110" s="4">
        <v>14</v>
      </c>
      <c r="D110" s="4" t="str">
        <f>VLOOKUP($C110,担当者リスト!$B$4:$D$8,2,FALSE)</f>
        <v>田村</v>
      </c>
      <c r="E110" s="4" t="str">
        <f>VLOOKUP($C110,担当者リスト!$B$4:$D$8,3,FALSE)</f>
        <v>ふくおか事務機</v>
      </c>
      <c r="F110" s="4">
        <v>102</v>
      </c>
      <c r="G110" s="4" t="str">
        <f>VLOOKUP($F110,商品リスト!$B$4:$E$15,2,FALSE)</f>
        <v>デスク</v>
      </c>
      <c r="H110" s="4" t="str">
        <f>VLOOKUP($F110,商品リスト!$B$4:$E$15,3,FALSE)</f>
        <v>木製デスク</v>
      </c>
      <c r="I110" s="5">
        <f>VLOOKUP($F110,商品リスト!$B$4:$E$15,4,FALSE)</f>
        <v>48000</v>
      </c>
      <c r="J110" s="4">
        <v>2</v>
      </c>
      <c r="K110" s="5">
        <f t="shared" si="1"/>
        <v>96000</v>
      </c>
    </row>
    <row r="111" spans="2:11" x14ac:dyDescent="0.4">
      <c r="B111" s="3">
        <v>44798</v>
      </c>
      <c r="C111" s="4">
        <v>14</v>
      </c>
      <c r="D111" s="4" t="str">
        <f>VLOOKUP($C111,担当者リスト!$B$4:$D$8,2,FALSE)</f>
        <v>田村</v>
      </c>
      <c r="E111" s="4" t="str">
        <f>VLOOKUP($C111,担当者リスト!$B$4:$D$8,3,FALSE)</f>
        <v>ふくおか事務機</v>
      </c>
      <c r="F111" s="4">
        <v>302</v>
      </c>
      <c r="G111" s="4" t="str">
        <f>VLOOKUP($F111,商品リスト!$B$4:$E$15,2,FALSE)</f>
        <v>収納</v>
      </c>
      <c r="H111" s="4" t="str">
        <f>VLOOKUP($F111,商品リスト!$B$4:$E$15,3,FALSE)</f>
        <v>スチールワゴン3段</v>
      </c>
      <c r="I111" s="5">
        <f>VLOOKUP($F111,商品リスト!$B$4:$E$15,4,FALSE)</f>
        <v>13000</v>
      </c>
      <c r="J111" s="4">
        <v>4</v>
      </c>
      <c r="K111" s="5">
        <f t="shared" si="1"/>
        <v>52000</v>
      </c>
    </row>
    <row r="112" spans="2:11" x14ac:dyDescent="0.4">
      <c r="B112" s="3">
        <v>44798</v>
      </c>
      <c r="C112" s="4">
        <v>14</v>
      </c>
      <c r="D112" s="4" t="str">
        <f>VLOOKUP($C112,担当者リスト!$B$4:$D$8,2,FALSE)</f>
        <v>田村</v>
      </c>
      <c r="E112" s="4" t="str">
        <f>VLOOKUP($C112,担当者リスト!$B$4:$D$8,3,FALSE)</f>
        <v>ふくおか事務機</v>
      </c>
      <c r="F112" s="4">
        <v>303</v>
      </c>
      <c r="G112" s="4" t="str">
        <f>VLOOKUP($F112,商品リスト!$B$4:$E$15,2,FALSE)</f>
        <v>収納</v>
      </c>
      <c r="H112" s="4" t="str">
        <f>VLOOKUP($F112,商品リスト!$B$4:$E$15,3,FALSE)</f>
        <v>キャビネット</v>
      </c>
      <c r="I112" s="5">
        <f>VLOOKUP($F112,商品リスト!$B$4:$E$15,4,FALSE)</f>
        <v>28000</v>
      </c>
      <c r="J112" s="4">
        <v>4</v>
      </c>
      <c r="K112" s="5">
        <f t="shared" si="1"/>
        <v>112000</v>
      </c>
    </row>
    <row r="113" spans="2:11" x14ac:dyDescent="0.4">
      <c r="B113" s="3">
        <v>44799</v>
      </c>
      <c r="C113" s="4">
        <v>11</v>
      </c>
      <c r="D113" s="4" t="str">
        <f>VLOOKUP($C113,担当者リスト!$B$4:$D$8,2,FALSE)</f>
        <v>浅野</v>
      </c>
      <c r="E113" s="4" t="str">
        <f>VLOOKUP($C113,担当者リスト!$B$4:$D$8,3,FALSE)</f>
        <v>リビングOKA</v>
      </c>
      <c r="F113" s="4">
        <v>103</v>
      </c>
      <c r="G113" s="4" t="str">
        <f>VLOOKUP($F113,商品リスト!$B$4:$E$15,2,FALSE)</f>
        <v>デスク</v>
      </c>
      <c r="H113" s="4" t="str">
        <f>VLOOKUP($F113,商品リスト!$B$4:$E$15,3,FALSE)</f>
        <v>ゲーミングデスク</v>
      </c>
      <c r="I113" s="5">
        <f>VLOOKUP($F113,商品リスト!$B$4:$E$15,4,FALSE)</f>
        <v>72000</v>
      </c>
      <c r="J113" s="4">
        <v>1</v>
      </c>
      <c r="K113" s="5">
        <f t="shared" si="1"/>
        <v>72000</v>
      </c>
    </row>
    <row r="114" spans="2:11" x14ac:dyDescent="0.4">
      <c r="B114" s="3">
        <v>44799</v>
      </c>
      <c r="C114" s="4">
        <v>12</v>
      </c>
      <c r="D114" s="4" t="str">
        <f>VLOOKUP($C114,担当者リスト!$B$4:$D$8,2,FALSE)</f>
        <v>江川</v>
      </c>
      <c r="E114" s="4" t="str">
        <f>VLOOKUP($C114,担当者リスト!$B$4:$D$8,3,FALSE)</f>
        <v>Fファニチャー</v>
      </c>
      <c r="F114" s="4">
        <v>303</v>
      </c>
      <c r="G114" s="4" t="str">
        <f>VLOOKUP($F114,商品リスト!$B$4:$E$15,2,FALSE)</f>
        <v>収納</v>
      </c>
      <c r="H114" s="4" t="str">
        <f>VLOOKUP($F114,商品リスト!$B$4:$E$15,3,FALSE)</f>
        <v>キャビネット</v>
      </c>
      <c r="I114" s="5">
        <f>VLOOKUP($F114,商品リスト!$B$4:$E$15,4,FALSE)</f>
        <v>28000</v>
      </c>
      <c r="J114" s="4">
        <v>3</v>
      </c>
      <c r="K114" s="5">
        <f t="shared" si="1"/>
        <v>84000</v>
      </c>
    </row>
    <row r="115" spans="2:11" x14ac:dyDescent="0.4">
      <c r="B115" s="3">
        <v>44799</v>
      </c>
      <c r="C115" s="4">
        <v>13</v>
      </c>
      <c r="D115" s="4" t="str">
        <f>VLOOKUP($C115,担当者リスト!$B$4:$D$8,2,FALSE)</f>
        <v>大崎</v>
      </c>
      <c r="E115" s="4" t="str">
        <f>VLOOKUP($C115,担当者リスト!$B$4:$D$8,3,FALSE)</f>
        <v>ホームセンターつばめ</v>
      </c>
      <c r="F115" s="4">
        <v>203</v>
      </c>
      <c r="G115" s="4" t="str">
        <f>VLOOKUP($F115,商品リスト!$B$4:$E$15,2,FALSE)</f>
        <v>チェア</v>
      </c>
      <c r="H115" s="4" t="str">
        <f>VLOOKUP($F115,商品リスト!$B$4:$E$15,3,FALSE)</f>
        <v>ゲーミングチェア</v>
      </c>
      <c r="I115" s="5">
        <f>VLOOKUP($F115,商品リスト!$B$4:$E$15,4,FALSE)</f>
        <v>49000</v>
      </c>
      <c r="J115" s="4">
        <v>2</v>
      </c>
      <c r="K115" s="5">
        <f t="shared" si="1"/>
        <v>98000</v>
      </c>
    </row>
    <row r="116" spans="2:11" x14ac:dyDescent="0.4">
      <c r="B116" s="3">
        <v>44800</v>
      </c>
      <c r="C116" s="4">
        <v>14</v>
      </c>
      <c r="D116" s="4" t="str">
        <f>VLOOKUP($C116,担当者リスト!$B$4:$D$8,2,FALSE)</f>
        <v>田村</v>
      </c>
      <c r="E116" s="4" t="str">
        <f>VLOOKUP($C116,担当者リスト!$B$4:$D$8,3,FALSE)</f>
        <v>ふくおか事務機</v>
      </c>
      <c r="F116" s="4">
        <v>101</v>
      </c>
      <c r="G116" s="4" t="str">
        <f>VLOOKUP($F116,商品リスト!$B$4:$E$15,2,FALSE)</f>
        <v>デスク</v>
      </c>
      <c r="H116" s="4" t="str">
        <f>VLOOKUP($F116,商品リスト!$B$4:$E$15,3,FALSE)</f>
        <v>スチールデスク</v>
      </c>
      <c r="I116" s="5">
        <f>VLOOKUP($F116,商品リスト!$B$4:$E$15,4,FALSE)</f>
        <v>35000</v>
      </c>
      <c r="J116" s="4">
        <v>2</v>
      </c>
      <c r="K116" s="5">
        <f t="shared" si="1"/>
        <v>70000</v>
      </c>
    </row>
    <row r="117" spans="2:11" x14ac:dyDescent="0.4">
      <c r="B117" s="3">
        <v>44800</v>
      </c>
      <c r="C117" s="4">
        <v>14</v>
      </c>
      <c r="D117" s="4" t="str">
        <f>VLOOKUP($C117,担当者リスト!$B$4:$D$8,2,FALSE)</f>
        <v>田村</v>
      </c>
      <c r="E117" s="4" t="str">
        <f>VLOOKUP($C117,担当者リスト!$B$4:$D$8,3,FALSE)</f>
        <v>ふくおか事務機</v>
      </c>
      <c r="F117" s="4">
        <v>104</v>
      </c>
      <c r="G117" s="4" t="str">
        <f>VLOOKUP($F117,商品リスト!$B$4:$E$15,2,FALSE)</f>
        <v>デスク</v>
      </c>
      <c r="H117" s="4" t="str">
        <f>VLOOKUP($F117,商品リスト!$B$4:$E$15,3,FALSE)</f>
        <v>昇降式デスク</v>
      </c>
      <c r="I117" s="5">
        <f>VLOOKUP($F117,商品リスト!$B$4:$E$15,4,FALSE)</f>
        <v>68000</v>
      </c>
      <c r="J117" s="4">
        <v>1</v>
      </c>
      <c r="K117" s="5">
        <f t="shared" si="1"/>
        <v>68000</v>
      </c>
    </row>
    <row r="118" spans="2:11" x14ac:dyDescent="0.4">
      <c r="B118" s="3">
        <v>44801</v>
      </c>
      <c r="C118" s="4">
        <v>11</v>
      </c>
      <c r="D118" s="4" t="str">
        <f>VLOOKUP($C118,担当者リスト!$B$4:$D$8,2,FALSE)</f>
        <v>浅野</v>
      </c>
      <c r="E118" s="4" t="str">
        <f>VLOOKUP($C118,担当者リスト!$B$4:$D$8,3,FALSE)</f>
        <v>リビングOKA</v>
      </c>
      <c r="F118" s="4">
        <v>105</v>
      </c>
      <c r="G118" s="4" t="str">
        <f>VLOOKUP($F118,商品リスト!$B$4:$E$15,2,FALSE)</f>
        <v>デスク</v>
      </c>
      <c r="H118" s="4" t="str">
        <f>VLOOKUP($F118,商品リスト!$B$4:$E$15,3,FALSE)</f>
        <v>折りたたみデスク</v>
      </c>
      <c r="I118" s="5">
        <f>VLOOKUP($F118,商品リスト!$B$4:$E$15,4,FALSE)</f>
        <v>22000</v>
      </c>
      <c r="J118" s="4">
        <v>5</v>
      </c>
      <c r="K118" s="5">
        <f t="shared" si="1"/>
        <v>110000</v>
      </c>
    </row>
    <row r="119" spans="2:11" x14ac:dyDescent="0.4">
      <c r="B119" s="3">
        <v>44801</v>
      </c>
      <c r="C119" s="4">
        <v>13</v>
      </c>
      <c r="D119" s="4" t="str">
        <f>VLOOKUP($C119,担当者リスト!$B$4:$D$8,2,FALSE)</f>
        <v>大崎</v>
      </c>
      <c r="E119" s="4" t="str">
        <f>VLOOKUP($C119,担当者リスト!$B$4:$D$8,3,FALSE)</f>
        <v>ホームセンターつばめ</v>
      </c>
      <c r="F119" s="4">
        <v>302</v>
      </c>
      <c r="G119" s="4" t="str">
        <f>VLOOKUP($F119,商品リスト!$B$4:$E$15,2,FALSE)</f>
        <v>収納</v>
      </c>
      <c r="H119" s="4" t="str">
        <f>VLOOKUP($F119,商品リスト!$B$4:$E$15,3,FALSE)</f>
        <v>スチールワゴン3段</v>
      </c>
      <c r="I119" s="5">
        <f>VLOOKUP($F119,商品リスト!$B$4:$E$15,4,FALSE)</f>
        <v>13000</v>
      </c>
      <c r="J119" s="4">
        <v>5</v>
      </c>
      <c r="K119" s="5">
        <f t="shared" si="1"/>
        <v>65000</v>
      </c>
    </row>
    <row r="120" spans="2:11" x14ac:dyDescent="0.4">
      <c r="B120" s="3">
        <v>44801</v>
      </c>
      <c r="C120" s="4">
        <v>13</v>
      </c>
      <c r="D120" s="4" t="str">
        <f>VLOOKUP($C120,担当者リスト!$B$4:$D$8,2,FALSE)</f>
        <v>大崎</v>
      </c>
      <c r="E120" s="4" t="str">
        <f>VLOOKUP($C120,担当者リスト!$B$4:$D$8,3,FALSE)</f>
        <v>ホームセンターつばめ</v>
      </c>
      <c r="F120" s="4">
        <v>302</v>
      </c>
      <c r="G120" s="4" t="str">
        <f>VLOOKUP($F120,商品リスト!$B$4:$E$15,2,FALSE)</f>
        <v>収納</v>
      </c>
      <c r="H120" s="4" t="str">
        <f>VLOOKUP($F120,商品リスト!$B$4:$E$15,3,FALSE)</f>
        <v>スチールワゴン3段</v>
      </c>
      <c r="I120" s="5">
        <f>VLOOKUP($F120,商品リスト!$B$4:$E$15,4,FALSE)</f>
        <v>13000</v>
      </c>
      <c r="J120" s="4">
        <v>7</v>
      </c>
      <c r="K120" s="5">
        <f t="shared" si="1"/>
        <v>91000</v>
      </c>
    </row>
    <row r="121" spans="2:11" x14ac:dyDescent="0.4">
      <c r="B121" s="3">
        <v>44802</v>
      </c>
      <c r="C121" s="4">
        <v>14</v>
      </c>
      <c r="D121" s="4" t="str">
        <f>VLOOKUP($C121,担当者リスト!$B$4:$D$8,2,FALSE)</f>
        <v>田村</v>
      </c>
      <c r="E121" s="4" t="str">
        <f>VLOOKUP($C121,担当者リスト!$B$4:$D$8,3,FALSE)</f>
        <v>ふくおか事務機</v>
      </c>
      <c r="F121" s="4">
        <v>103</v>
      </c>
      <c r="G121" s="4" t="str">
        <f>VLOOKUP($F121,商品リスト!$B$4:$E$15,2,FALSE)</f>
        <v>デスク</v>
      </c>
      <c r="H121" s="4" t="str">
        <f>VLOOKUP($F121,商品リスト!$B$4:$E$15,3,FALSE)</f>
        <v>ゲーミングデスク</v>
      </c>
      <c r="I121" s="5">
        <f>VLOOKUP($F121,商品リスト!$B$4:$E$15,4,FALSE)</f>
        <v>72000</v>
      </c>
      <c r="J121" s="4">
        <v>6</v>
      </c>
      <c r="K121" s="5">
        <f t="shared" si="1"/>
        <v>432000</v>
      </c>
    </row>
    <row r="122" spans="2:11" x14ac:dyDescent="0.4">
      <c r="B122" s="3">
        <v>44802</v>
      </c>
      <c r="C122" s="4">
        <v>15</v>
      </c>
      <c r="D122" s="4" t="str">
        <f>VLOOKUP($C122,担当者リスト!$B$4:$D$8,2,FALSE)</f>
        <v>林</v>
      </c>
      <c r="E122" s="4" t="str">
        <f>VLOOKUP($C122,担当者リスト!$B$4:$D$8,3,FALSE)</f>
        <v>ROOM-STORE</v>
      </c>
      <c r="F122" s="4">
        <v>302</v>
      </c>
      <c r="G122" s="4" t="str">
        <f>VLOOKUP($F122,商品リスト!$B$4:$E$15,2,FALSE)</f>
        <v>収納</v>
      </c>
      <c r="H122" s="4" t="str">
        <f>VLOOKUP($F122,商品リスト!$B$4:$E$15,3,FALSE)</f>
        <v>スチールワゴン3段</v>
      </c>
      <c r="I122" s="5">
        <f>VLOOKUP($F122,商品リスト!$B$4:$E$15,4,FALSE)</f>
        <v>13000</v>
      </c>
      <c r="J122" s="4">
        <v>6</v>
      </c>
      <c r="K122" s="5">
        <f t="shared" si="1"/>
        <v>78000</v>
      </c>
    </row>
    <row r="123" spans="2:11" x14ac:dyDescent="0.4">
      <c r="B123" s="3">
        <v>44802</v>
      </c>
      <c r="C123" s="4">
        <v>15</v>
      </c>
      <c r="D123" s="4" t="str">
        <f>VLOOKUP($C123,担当者リスト!$B$4:$D$8,2,FALSE)</f>
        <v>林</v>
      </c>
      <c r="E123" s="4" t="str">
        <f>VLOOKUP($C123,担当者リスト!$B$4:$D$8,3,FALSE)</f>
        <v>ROOM-STORE</v>
      </c>
      <c r="F123" s="4">
        <v>303</v>
      </c>
      <c r="G123" s="4" t="str">
        <f>VLOOKUP($F123,商品リスト!$B$4:$E$15,2,FALSE)</f>
        <v>収納</v>
      </c>
      <c r="H123" s="4" t="str">
        <f>VLOOKUP($F123,商品リスト!$B$4:$E$15,3,FALSE)</f>
        <v>キャビネット</v>
      </c>
      <c r="I123" s="5">
        <f>VLOOKUP($F123,商品リスト!$B$4:$E$15,4,FALSE)</f>
        <v>28000</v>
      </c>
      <c r="J123" s="4">
        <v>6</v>
      </c>
      <c r="K123" s="5">
        <f t="shared" si="1"/>
        <v>168000</v>
      </c>
    </row>
    <row r="124" spans="2:11" x14ac:dyDescent="0.4">
      <c r="B124" s="3">
        <v>44803</v>
      </c>
      <c r="C124" s="4">
        <v>12</v>
      </c>
      <c r="D124" s="4" t="str">
        <f>VLOOKUP($C124,担当者リスト!$B$4:$D$8,2,FALSE)</f>
        <v>江川</v>
      </c>
      <c r="E124" s="4" t="str">
        <f>VLOOKUP($C124,担当者リスト!$B$4:$D$8,3,FALSE)</f>
        <v>Fファニチャー</v>
      </c>
      <c r="F124" s="4">
        <v>301</v>
      </c>
      <c r="G124" s="4" t="str">
        <f>VLOOKUP($F124,商品リスト!$B$4:$E$15,2,FALSE)</f>
        <v>収納</v>
      </c>
      <c r="H124" s="4" t="str">
        <f>VLOOKUP($F124,商品リスト!$B$4:$E$15,3,FALSE)</f>
        <v>スチールワゴン2段</v>
      </c>
      <c r="I124" s="5">
        <f>VLOOKUP($F124,商品リスト!$B$4:$E$15,4,FALSE)</f>
        <v>11000</v>
      </c>
      <c r="J124" s="4">
        <v>5</v>
      </c>
      <c r="K124" s="5">
        <f t="shared" si="1"/>
        <v>55000</v>
      </c>
    </row>
    <row r="125" spans="2:11" x14ac:dyDescent="0.4">
      <c r="B125" s="3">
        <v>44803</v>
      </c>
      <c r="C125" s="4">
        <v>13</v>
      </c>
      <c r="D125" s="4" t="str">
        <f>VLOOKUP($C125,担当者リスト!$B$4:$D$8,2,FALSE)</f>
        <v>大崎</v>
      </c>
      <c r="E125" s="4" t="str">
        <f>VLOOKUP($C125,担当者リスト!$B$4:$D$8,3,FALSE)</f>
        <v>ホームセンターつばめ</v>
      </c>
      <c r="F125" s="4">
        <v>202</v>
      </c>
      <c r="G125" s="4" t="str">
        <f>VLOOKUP($F125,商品リスト!$B$4:$E$15,2,FALSE)</f>
        <v>チェア</v>
      </c>
      <c r="H125" s="4" t="str">
        <f>VLOOKUP($F125,商品リスト!$B$4:$E$15,3,FALSE)</f>
        <v>リクライニングチェア</v>
      </c>
      <c r="I125" s="5">
        <f>VLOOKUP($F125,商品リスト!$B$4:$E$15,4,FALSE)</f>
        <v>45000</v>
      </c>
      <c r="J125" s="4">
        <v>4</v>
      </c>
      <c r="K125" s="5">
        <f t="shared" si="1"/>
        <v>180000</v>
      </c>
    </row>
    <row r="126" spans="2:11" x14ac:dyDescent="0.4">
      <c r="B126" s="3">
        <v>44803</v>
      </c>
      <c r="C126" s="4">
        <v>15</v>
      </c>
      <c r="D126" s="4" t="str">
        <f>VLOOKUP($C126,担当者リスト!$B$4:$D$8,2,FALSE)</f>
        <v>林</v>
      </c>
      <c r="E126" s="4" t="str">
        <f>VLOOKUP($C126,担当者リスト!$B$4:$D$8,3,FALSE)</f>
        <v>ROOM-STORE</v>
      </c>
      <c r="F126" s="4">
        <v>303</v>
      </c>
      <c r="G126" s="4" t="str">
        <f>VLOOKUP($F126,商品リスト!$B$4:$E$15,2,FALSE)</f>
        <v>収納</v>
      </c>
      <c r="H126" s="4" t="str">
        <f>VLOOKUP($F126,商品リスト!$B$4:$E$15,3,FALSE)</f>
        <v>キャビネット</v>
      </c>
      <c r="I126" s="5">
        <f>VLOOKUP($F126,商品リスト!$B$4:$E$15,4,FALSE)</f>
        <v>28000</v>
      </c>
      <c r="J126" s="4">
        <v>3</v>
      </c>
      <c r="K126" s="5">
        <f t="shared" si="1"/>
        <v>84000</v>
      </c>
    </row>
    <row r="127" spans="2:11" x14ac:dyDescent="0.4">
      <c r="B127" s="3">
        <v>44804</v>
      </c>
      <c r="C127" s="4">
        <v>11</v>
      </c>
      <c r="D127" s="4" t="str">
        <f>VLOOKUP($C127,担当者リスト!$B$4:$D$8,2,FALSE)</f>
        <v>浅野</v>
      </c>
      <c r="E127" s="4" t="str">
        <f>VLOOKUP($C127,担当者リスト!$B$4:$D$8,3,FALSE)</f>
        <v>リビングOKA</v>
      </c>
      <c r="F127" s="4">
        <v>102</v>
      </c>
      <c r="G127" s="4" t="str">
        <f>VLOOKUP($F127,商品リスト!$B$4:$E$15,2,FALSE)</f>
        <v>デスク</v>
      </c>
      <c r="H127" s="4" t="str">
        <f>VLOOKUP($F127,商品リスト!$B$4:$E$15,3,FALSE)</f>
        <v>木製デスク</v>
      </c>
      <c r="I127" s="5">
        <f>VLOOKUP($F127,商品リスト!$B$4:$E$15,4,FALSE)</f>
        <v>48000</v>
      </c>
      <c r="J127" s="4">
        <v>5</v>
      </c>
      <c r="K127" s="5">
        <f t="shared" si="1"/>
        <v>240000</v>
      </c>
    </row>
    <row r="128" spans="2:11" x14ac:dyDescent="0.4">
      <c r="B128" s="3">
        <v>44804</v>
      </c>
      <c r="C128" s="4">
        <v>11</v>
      </c>
      <c r="D128" s="4" t="str">
        <f>VLOOKUP($C128,担当者リスト!$B$4:$D$8,2,FALSE)</f>
        <v>浅野</v>
      </c>
      <c r="E128" s="4" t="str">
        <f>VLOOKUP($C128,担当者リスト!$B$4:$D$8,3,FALSE)</f>
        <v>リビングOKA</v>
      </c>
      <c r="F128" s="4">
        <v>104</v>
      </c>
      <c r="G128" s="4" t="str">
        <f>VLOOKUP($F128,商品リスト!$B$4:$E$15,2,FALSE)</f>
        <v>デスク</v>
      </c>
      <c r="H128" s="4" t="str">
        <f>VLOOKUP($F128,商品リスト!$B$4:$E$15,3,FALSE)</f>
        <v>昇降式デスク</v>
      </c>
      <c r="I128" s="5">
        <f>VLOOKUP($F128,商品リスト!$B$4:$E$15,4,FALSE)</f>
        <v>68000</v>
      </c>
      <c r="J128" s="4">
        <v>1</v>
      </c>
      <c r="K128" s="5">
        <f t="shared" si="1"/>
        <v>68000</v>
      </c>
    </row>
    <row r="129" spans="2:11" x14ac:dyDescent="0.4">
      <c r="B129" s="3">
        <v>44804</v>
      </c>
      <c r="C129" s="4">
        <v>12</v>
      </c>
      <c r="D129" s="4" t="str">
        <f>VLOOKUP($C129,担当者リスト!$B$4:$D$8,2,FALSE)</f>
        <v>江川</v>
      </c>
      <c r="E129" s="4" t="str">
        <f>VLOOKUP($C129,担当者リスト!$B$4:$D$8,3,FALSE)</f>
        <v>Fファニチャー</v>
      </c>
      <c r="F129" s="4">
        <v>202</v>
      </c>
      <c r="G129" s="4" t="str">
        <f>VLOOKUP($F129,商品リスト!$B$4:$E$15,2,FALSE)</f>
        <v>チェア</v>
      </c>
      <c r="H129" s="4" t="str">
        <f>VLOOKUP($F129,商品リスト!$B$4:$E$15,3,FALSE)</f>
        <v>リクライニングチェア</v>
      </c>
      <c r="I129" s="5">
        <f>VLOOKUP($F129,商品リスト!$B$4:$E$15,4,FALSE)</f>
        <v>45000</v>
      </c>
      <c r="J129" s="4">
        <v>2</v>
      </c>
      <c r="K129" s="5">
        <f t="shared" si="1"/>
        <v>90000</v>
      </c>
    </row>
    <row r="130" spans="2:11" x14ac:dyDescent="0.4">
      <c r="B130" s="3">
        <v>44804</v>
      </c>
      <c r="C130" s="4">
        <v>14</v>
      </c>
      <c r="D130" s="4" t="str">
        <f>VLOOKUP($C130,担当者リスト!$B$4:$D$8,2,FALSE)</f>
        <v>田村</v>
      </c>
      <c r="E130" s="4" t="str">
        <f>VLOOKUP($C130,担当者リスト!$B$4:$D$8,3,FALSE)</f>
        <v>ふくおか事務機</v>
      </c>
      <c r="F130" s="4">
        <v>104</v>
      </c>
      <c r="G130" s="4" t="str">
        <f>VLOOKUP($F130,商品リスト!$B$4:$E$15,2,FALSE)</f>
        <v>デスク</v>
      </c>
      <c r="H130" s="4" t="str">
        <f>VLOOKUP($F130,商品リスト!$B$4:$E$15,3,FALSE)</f>
        <v>昇降式デスク</v>
      </c>
      <c r="I130" s="5">
        <f>VLOOKUP($F130,商品リスト!$B$4:$E$15,4,FALSE)</f>
        <v>68000</v>
      </c>
      <c r="J130" s="4">
        <v>3</v>
      </c>
      <c r="K130" s="5">
        <f t="shared" si="1"/>
        <v>204000</v>
      </c>
    </row>
    <row r="131" spans="2:11" x14ac:dyDescent="0.4">
      <c r="B131" s="3">
        <v>44805</v>
      </c>
      <c r="C131" s="4">
        <v>13</v>
      </c>
      <c r="D131" s="4" t="str">
        <f>VLOOKUP($C131,担当者リスト!$B$4:$D$8,2,FALSE)</f>
        <v>大崎</v>
      </c>
      <c r="E131" s="4" t="str">
        <f>VLOOKUP($C131,担当者リスト!$B$4:$D$8,3,FALSE)</f>
        <v>ホームセンターつばめ</v>
      </c>
      <c r="F131" s="4">
        <v>102</v>
      </c>
      <c r="G131" s="4" t="str">
        <f>VLOOKUP($F131,商品リスト!$B$4:$E$15,2,FALSE)</f>
        <v>デスク</v>
      </c>
      <c r="H131" s="4" t="str">
        <f>VLOOKUP($F131,商品リスト!$B$4:$E$15,3,FALSE)</f>
        <v>木製デスク</v>
      </c>
      <c r="I131" s="5">
        <f>VLOOKUP($F131,商品リスト!$B$4:$E$15,4,FALSE)</f>
        <v>48000</v>
      </c>
      <c r="J131" s="4">
        <v>2</v>
      </c>
      <c r="K131" s="5">
        <f t="shared" si="1"/>
        <v>96000</v>
      </c>
    </row>
    <row r="132" spans="2:11" x14ac:dyDescent="0.4">
      <c r="B132" s="3">
        <v>44806</v>
      </c>
      <c r="C132" s="4">
        <v>12</v>
      </c>
      <c r="D132" s="4" t="str">
        <f>VLOOKUP($C132,担当者リスト!$B$4:$D$8,2,FALSE)</f>
        <v>江川</v>
      </c>
      <c r="E132" s="4" t="str">
        <f>VLOOKUP($C132,担当者リスト!$B$4:$D$8,3,FALSE)</f>
        <v>Fファニチャー</v>
      </c>
      <c r="F132" s="4">
        <v>102</v>
      </c>
      <c r="G132" s="4" t="str">
        <f>VLOOKUP($F132,商品リスト!$B$4:$E$15,2,FALSE)</f>
        <v>デスク</v>
      </c>
      <c r="H132" s="4" t="str">
        <f>VLOOKUP($F132,商品リスト!$B$4:$E$15,3,FALSE)</f>
        <v>木製デスク</v>
      </c>
      <c r="I132" s="5">
        <f>VLOOKUP($F132,商品リスト!$B$4:$E$15,4,FALSE)</f>
        <v>48000</v>
      </c>
      <c r="J132" s="4">
        <v>2</v>
      </c>
      <c r="K132" s="5">
        <f t="shared" ref="K132:K189" si="2">I132*J132</f>
        <v>96000</v>
      </c>
    </row>
    <row r="133" spans="2:11" x14ac:dyDescent="0.4">
      <c r="B133" s="3">
        <v>44806</v>
      </c>
      <c r="C133" s="4">
        <v>15</v>
      </c>
      <c r="D133" s="4" t="str">
        <f>VLOOKUP($C133,担当者リスト!$B$4:$D$8,2,FALSE)</f>
        <v>林</v>
      </c>
      <c r="E133" s="4" t="str">
        <f>VLOOKUP($C133,担当者リスト!$B$4:$D$8,3,FALSE)</f>
        <v>ROOM-STORE</v>
      </c>
      <c r="F133" s="4">
        <v>303</v>
      </c>
      <c r="G133" s="4" t="str">
        <f>VLOOKUP($F133,商品リスト!$B$4:$E$15,2,FALSE)</f>
        <v>収納</v>
      </c>
      <c r="H133" s="4" t="str">
        <f>VLOOKUP($F133,商品リスト!$B$4:$E$15,3,FALSE)</f>
        <v>キャビネット</v>
      </c>
      <c r="I133" s="5">
        <f>VLOOKUP($F133,商品リスト!$B$4:$E$15,4,FALSE)</f>
        <v>28000</v>
      </c>
      <c r="J133" s="4">
        <v>8</v>
      </c>
      <c r="K133" s="5">
        <f t="shared" si="2"/>
        <v>224000</v>
      </c>
    </row>
    <row r="134" spans="2:11" x14ac:dyDescent="0.4">
      <c r="B134" s="3">
        <v>44807</v>
      </c>
      <c r="C134" s="4">
        <v>14</v>
      </c>
      <c r="D134" s="4" t="str">
        <f>VLOOKUP($C134,担当者リスト!$B$4:$D$8,2,FALSE)</f>
        <v>田村</v>
      </c>
      <c r="E134" s="4" t="str">
        <f>VLOOKUP($C134,担当者リスト!$B$4:$D$8,3,FALSE)</f>
        <v>ふくおか事務機</v>
      </c>
      <c r="F134" s="4">
        <v>301</v>
      </c>
      <c r="G134" s="4" t="str">
        <f>VLOOKUP($F134,商品リスト!$B$4:$E$15,2,FALSE)</f>
        <v>収納</v>
      </c>
      <c r="H134" s="4" t="str">
        <f>VLOOKUP($F134,商品リスト!$B$4:$E$15,3,FALSE)</f>
        <v>スチールワゴン2段</v>
      </c>
      <c r="I134" s="5">
        <f>VLOOKUP($F134,商品リスト!$B$4:$E$15,4,FALSE)</f>
        <v>11000</v>
      </c>
      <c r="J134" s="4">
        <v>4</v>
      </c>
      <c r="K134" s="5">
        <f t="shared" si="2"/>
        <v>44000</v>
      </c>
    </row>
    <row r="135" spans="2:11" x14ac:dyDescent="0.4">
      <c r="B135" s="3">
        <v>44807</v>
      </c>
      <c r="C135" s="4">
        <v>15</v>
      </c>
      <c r="D135" s="4" t="str">
        <f>VLOOKUP($C135,担当者リスト!$B$4:$D$8,2,FALSE)</f>
        <v>林</v>
      </c>
      <c r="E135" s="4" t="str">
        <f>VLOOKUP($C135,担当者リスト!$B$4:$D$8,3,FALSE)</f>
        <v>ROOM-STORE</v>
      </c>
      <c r="F135" s="4">
        <v>103</v>
      </c>
      <c r="G135" s="4" t="str">
        <f>VLOOKUP($F135,商品リスト!$B$4:$E$15,2,FALSE)</f>
        <v>デスク</v>
      </c>
      <c r="H135" s="4" t="str">
        <f>VLOOKUP($F135,商品リスト!$B$4:$E$15,3,FALSE)</f>
        <v>ゲーミングデスク</v>
      </c>
      <c r="I135" s="5">
        <f>VLOOKUP($F135,商品リスト!$B$4:$E$15,4,FALSE)</f>
        <v>72000</v>
      </c>
      <c r="J135" s="4">
        <v>2</v>
      </c>
      <c r="K135" s="5">
        <f t="shared" si="2"/>
        <v>144000</v>
      </c>
    </row>
    <row r="136" spans="2:11" x14ac:dyDescent="0.4">
      <c r="B136" s="3">
        <v>44808</v>
      </c>
      <c r="C136" s="4">
        <v>14</v>
      </c>
      <c r="D136" s="4" t="str">
        <f>VLOOKUP($C136,担当者リスト!$B$4:$D$8,2,FALSE)</f>
        <v>田村</v>
      </c>
      <c r="E136" s="4" t="str">
        <f>VLOOKUP($C136,担当者リスト!$B$4:$D$8,3,FALSE)</f>
        <v>ふくおか事務機</v>
      </c>
      <c r="F136" s="4">
        <v>303</v>
      </c>
      <c r="G136" s="4" t="str">
        <f>VLOOKUP($F136,商品リスト!$B$4:$E$15,2,FALSE)</f>
        <v>収納</v>
      </c>
      <c r="H136" s="4" t="str">
        <f>VLOOKUP($F136,商品リスト!$B$4:$E$15,3,FALSE)</f>
        <v>キャビネット</v>
      </c>
      <c r="I136" s="5">
        <f>VLOOKUP($F136,商品リスト!$B$4:$E$15,4,FALSE)</f>
        <v>28000</v>
      </c>
      <c r="J136" s="4">
        <v>6</v>
      </c>
      <c r="K136" s="5">
        <f t="shared" si="2"/>
        <v>168000</v>
      </c>
    </row>
    <row r="137" spans="2:11" x14ac:dyDescent="0.4">
      <c r="B137" s="3">
        <v>44808</v>
      </c>
      <c r="C137" s="4">
        <v>14</v>
      </c>
      <c r="D137" s="4" t="str">
        <f>VLOOKUP($C137,担当者リスト!$B$4:$D$8,2,FALSE)</f>
        <v>田村</v>
      </c>
      <c r="E137" s="4" t="str">
        <f>VLOOKUP($C137,担当者リスト!$B$4:$D$8,3,FALSE)</f>
        <v>ふくおか事務機</v>
      </c>
      <c r="F137" s="4">
        <v>104</v>
      </c>
      <c r="G137" s="4" t="str">
        <f>VLOOKUP($F137,商品リスト!$B$4:$E$15,2,FALSE)</f>
        <v>デスク</v>
      </c>
      <c r="H137" s="4" t="str">
        <f>VLOOKUP($F137,商品リスト!$B$4:$E$15,3,FALSE)</f>
        <v>昇降式デスク</v>
      </c>
      <c r="I137" s="5">
        <f>VLOOKUP($F137,商品リスト!$B$4:$E$15,4,FALSE)</f>
        <v>68000</v>
      </c>
      <c r="J137" s="4">
        <v>1</v>
      </c>
      <c r="K137" s="5">
        <f t="shared" si="2"/>
        <v>68000</v>
      </c>
    </row>
    <row r="138" spans="2:11" x14ac:dyDescent="0.4">
      <c r="B138" s="3">
        <v>44809</v>
      </c>
      <c r="C138" s="4">
        <v>11</v>
      </c>
      <c r="D138" s="4" t="str">
        <f>VLOOKUP($C138,担当者リスト!$B$4:$D$8,2,FALSE)</f>
        <v>浅野</v>
      </c>
      <c r="E138" s="4" t="str">
        <f>VLOOKUP($C138,担当者リスト!$B$4:$D$8,3,FALSE)</f>
        <v>リビングOKA</v>
      </c>
      <c r="F138" s="4">
        <v>102</v>
      </c>
      <c r="G138" s="4" t="str">
        <f>VLOOKUP($F138,商品リスト!$B$4:$E$15,2,FALSE)</f>
        <v>デスク</v>
      </c>
      <c r="H138" s="4" t="str">
        <f>VLOOKUP($F138,商品リスト!$B$4:$E$15,3,FALSE)</f>
        <v>木製デスク</v>
      </c>
      <c r="I138" s="5">
        <f>VLOOKUP($F138,商品リスト!$B$4:$E$15,4,FALSE)</f>
        <v>48000</v>
      </c>
      <c r="J138" s="4">
        <v>4</v>
      </c>
      <c r="K138" s="5">
        <f t="shared" si="2"/>
        <v>192000</v>
      </c>
    </row>
    <row r="139" spans="2:11" x14ac:dyDescent="0.4">
      <c r="B139" s="3">
        <v>44809</v>
      </c>
      <c r="C139" s="4">
        <v>11</v>
      </c>
      <c r="D139" s="4" t="str">
        <f>VLOOKUP($C139,担当者リスト!$B$4:$D$8,2,FALSE)</f>
        <v>浅野</v>
      </c>
      <c r="E139" s="4" t="str">
        <f>VLOOKUP($C139,担当者リスト!$B$4:$D$8,3,FALSE)</f>
        <v>リビングOKA</v>
      </c>
      <c r="F139" s="4">
        <v>202</v>
      </c>
      <c r="G139" s="4" t="str">
        <f>VLOOKUP($F139,商品リスト!$B$4:$E$15,2,FALSE)</f>
        <v>チェア</v>
      </c>
      <c r="H139" s="4" t="str">
        <f>VLOOKUP($F139,商品リスト!$B$4:$E$15,3,FALSE)</f>
        <v>リクライニングチェア</v>
      </c>
      <c r="I139" s="5">
        <f>VLOOKUP($F139,商品リスト!$B$4:$E$15,4,FALSE)</f>
        <v>45000</v>
      </c>
      <c r="J139" s="4">
        <v>1</v>
      </c>
      <c r="K139" s="5">
        <f t="shared" si="2"/>
        <v>45000</v>
      </c>
    </row>
    <row r="140" spans="2:11" x14ac:dyDescent="0.4">
      <c r="B140" s="3">
        <v>44809</v>
      </c>
      <c r="C140" s="4">
        <v>12</v>
      </c>
      <c r="D140" s="4" t="str">
        <f>VLOOKUP($C140,担当者リスト!$B$4:$D$8,2,FALSE)</f>
        <v>江川</v>
      </c>
      <c r="E140" s="4" t="str">
        <f>VLOOKUP($C140,担当者リスト!$B$4:$D$8,3,FALSE)</f>
        <v>Fファニチャー</v>
      </c>
      <c r="F140" s="4">
        <v>204</v>
      </c>
      <c r="G140" s="4" t="str">
        <f>VLOOKUP($F140,商品リスト!$B$4:$E$15,2,FALSE)</f>
        <v>チェア</v>
      </c>
      <c r="H140" s="4" t="str">
        <f>VLOOKUP($F140,商品リスト!$B$4:$E$15,3,FALSE)</f>
        <v>ハイスツール</v>
      </c>
      <c r="I140" s="5">
        <f>VLOOKUP($F140,商品リスト!$B$4:$E$15,4,FALSE)</f>
        <v>12000</v>
      </c>
      <c r="J140" s="4">
        <v>3</v>
      </c>
      <c r="K140" s="5">
        <f t="shared" si="2"/>
        <v>36000</v>
      </c>
    </row>
    <row r="141" spans="2:11" x14ac:dyDescent="0.4">
      <c r="B141" s="3">
        <v>44810</v>
      </c>
      <c r="C141" s="4">
        <v>13</v>
      </c>
      <c r="D141" s="4" t="str">
        <f>VLOOKUP($C141,担当者リスト!$B$4:$D$8,2,FALSE)</f>
        <v>大崎</v>
      </c>
      <c r="E141" s="4" t="str">
        <f>VLOOKUP($C141,担当者リスト!$B$4:$D$8,3,FALSE)</f>
        <v>ホームセンターつばめ</v>
      </c>
      <c r="F141" s="4">
        <v>202</v>
      </c>
      <c r="G141" s="4" t="str">
        <f>VLOOKUP($F141,商品リスト!$B$4:$E$15,2,FALSE)</f>
        <v>チェア</v>
      </c>
      <c r="H141" s="4" t="str">
        <f>VLOOKUP($F141,商品リスト!$B$4:$E$15,3,FALSE)</f>
        <v>リクライニングチェア</v>
      </c>
      <c r="I141" s="5">
        <f>VLOOKUP($F141,商品リスト!$B$4:$E$15,4,FALSE)</f>
        <v>45000</v>
      </c>
      <c r="J141" s="4">
        <v>5</v>
      </c>
      <c r="K141" s="5">
        <f t="shared" si="2"/>
        <v>225000</v>
      </c>
    </row>
    <row r="142" spans="2:11" x14ac:dyDescent="0.4">
      <c r="B142" s="3">
        <v>44810</v>
      </c>
      <c r="C142" s="4">
        <v>14</v>
      </c>
      <c r="D142" s="4" t="str">
        <f>VLOOKUP($C142,担当者リスト!$B$4:$D$8,2,FALSE)</f>
        <v>田村</v>
      </c>
      <c r="E142" s="4" t="str">
        <f>VLOOKUP($C142,担当者リスト!$B$4:$D$8,3,FALSE)</f>
        <v>ふくおか事務機</v>
      </c>
      <c r="F142" s="4">
        <v>203</v>
      </c>
      <c r="G142" s="4" t="str">
        <f>VLOOKUP($F142,商品リスト!$B$4:$E$15,2,FALSE)</f>
        <v>チェア</v>
      </c>
      <c r="H142" s="4" t="str">
        <f>VLOOKUP($F142,商品リスト!$B$4:$E$15,3,FALSE)</f>
        <v>ゲーミングチェア</v>
      </c>
      <c r="I142" s="5">
        <f>VLOOKUP($F142,商品リスト!$B$4:$E$15,4,FALSE)</f>
        <v>49000</v>
      </c>
      <c r="J142" s="4">
        <v>4</v>
      </c>
      <c r="K142" s="5">
        <f t="shared" si="2"/>
        <v>196000</v>
      </c>
    </row>
    <row r="143" spans="2:11" x14ac:dyDescent="0.4">
      <c r="B143" s="3">
        <v>44810</v>
      </c>
      <c r="C143" s="4">
        <v>14</v>
      </c>
      <c r="D143" s="4" t="str">
        <f>VLOOKUP($C143,担当者リスト!$B$4:$D$8,2,FALSE)</f>
        <v>田村</v>
      </c>
      <c r="E143" s="4" t="str">
        <f>VLOOKUP($C143,担当者リスト!$B$4:$D$8,3,FALSE)</f>
        <v>ふくおか事務機</v>
      </c>
      <c r="F143" s="4">
        <v>301</v>
      </c>
      <c r="G143" s="4" t="str">
        <f>VLOOKUP($F143,商品リスト!$B$4:$E$15,2,FALSE)</f>
        <v>収納</v>
      </c>
      <c r="H143" s="4" t="str">
        <f>VLOOKUP($F143,商品リスト!$B$4:$E$15,3,FALSE)</f>
        <v>スチールワゴン2段</v>
      </c>
      <c r="I143" s="5">
        <f>VLOOKUP($F143,商品リスト!$B$4:$E$15,4,FALSE)</f>
        <v>11000</v>
      </c>
      <c r="J143" s="4">
        <v>11</v>
      </c>
      <c r="K143" s="5">
        <f t="shared" si="2"/>
        <v>121000</v>
      </c>
    </row>
    <row r="144" spans="2:11" x14ac:dyDescent="0.4">
      <c r="B144" s="3">
        <v>44811</v>
      </c>
      <c r="C144" s="4">
        <v>12</v>
      </c>
      <c r="D144" s="4" t="str">
        <f>VLOOKUP($C144,担当者リスト!$B$4:$D$8,2,FALSE)</f>
        <v>江川</v>
      </c>
      <c r="E144" s="4" t="str">
        <f>VLOOKUP($C144,担当者リスト!$B$4:$D$8,3,FALSE)</f>
        <v>Fファニチャー</v>
      </c>
      <c r="F144" s="4">
        <v>102</v>
      </c>
      <c r="G144" s="4" t="str">
        <f>VLOOKUP($F144,商品リスト!$B$4:$E$15,2,FALSE)</f>
        <v>デスク</v>
      </c>
      <c r="H144" s="4" t="str">
        <f>VLOOKUP($F144,商品リスト!$B$4:$E$15,3,FALSE)</f>
        <v>木製デスク</v>
      </c>
      <c r="I144" s="5">
        <f>VLOOKUP($F144,商品リスト!$B$4:$E$15,4,FALSE)</f>
        <v>48000</v>
      </c>
      <c r="J144" s="4">
        <v>5</v>
      </c>
      <c r="K144" s="5">
        <f t="shared" si="2"/>
        <v>240000</v>
      </c>
    </row>
    <row r="145" spans="2:11" x14ac:dyDescent="0.4">
      <c r="B145" s="3">
        <v>44811</v>
      </c>
      <c r="C145" s="4">
        <v>13</v>
      </c>
      <c r="D145" s="4" t="str">
        <f>VLOOKUP($C145,担当者リスト!$B$4:$D$8,2,FALSE)</f>
        <v>大崎</v>
      </c>
      <c r="E145" s="4" t="str">
        <f>VLOOKUP($C145,担当者リスト!$B$4:$D$8,3,FALSE)</f>
        <v>ホームセンターつばめ</v>
      </c>
      <c r="F145" s="4">
        <v>203</v>
      </c>
      <c r="G145" s="4" t="str">
        <f>VLOOKUP($F145,商品リスト!$B$4:$E$15,2,FALSE)</f>
        <v>チェア</v>
      </c>
      <c r="H145" s="4" t="str">
        <f>VLOOKUP($F145,商品リスト!$B$4:$E$15,3,FALSE)</f>
        <v>ゲーミングチェア</v>
      </c>
      <c r="I145" s="5">
        <f>VLOOKUP($F145,商品リスト!$B$4:$E$15,4,FALSE)</f>
        <v>49000</v>
      </c>
      <c r="J145" s="4">
        <v>3</v>
      </c>
      <c r="K145" s="5">
        <f t="shared" si="2"/>
        <v>147000</v>
      </c>
    </row>
    <row r="146" spans="2:11" x14ac:dyDescent="0.4">
      <c r="B146" s="3">
        <v>44811</v>
      </c>
      <c r="C146" s="4">
        <v>15</v>
      </c>
      <c r="D146" s="4" t="str">
        <f>VLOOKUP($C146,担当者リスト!$B$4:$D$8,2,FALSE)</f>
        <v>林</v>
      </c>
      <c r="E146" s="4" t="str">
        <f>VLOOKUP($C146,担当者リスト!$B$4:$D$8,3,FALSE)</f>
        <v>ROOM-STORE</v>
      </c>
      <c r="F146" s="4">
        <v>102</v>
      </c>
      <c r="G146" s="4" t="str">
        <f>VLOOKUP($F146,商品リスト!$B$4:$E$15,2,FALSE)</f>
        <v>デスク</v>
      </c>
      <c r="H146" s="4" t="str">
        <f>VLOOKUP($F146,商品リスト!$B$4:$E$15,3,FALSE)</f>
        <v>木製デスク</v>
      </c>
      <c r="I146" s="5">
        <f>VLOOKUP($F146,商品リスト!$B$4:$E$15,4,FALSE)</f>
        <v>48000</v>
      </c>
      <c r="J146" s="4">
        <v>4</v>
      </c>
      <c r="K146" s="5">
        <f t="shared" si="2"/>
        <v>192000</v>
      </c>
    </row>
    <row r="147" spans="2:11" x14ac:dyDescent="0.4">
      <c r="B147" s="3">
        <v>44813</v>
      </c>
      <c r="C147" s="4">
        <v>12</v>
      </c>
      <c r="D147" s="4" t="str">
        <f>VLOOKUP($C147,担当者リスト!$B$4:$D$8,2,FALSE)</f>
        <v>江川</v>
      </c>
      <c r="E147" s="4" t="str">
        <f>VLOOKUP($C147,担当者リスト!$B$4:$D$8,3,FALSE)</f>
        <v>Fファニチャー</v>
      </c>
      <c r="F147" s="4">
        <v>201</v>
      </c>
      <c r="G147" s="4" t="str">
        <f>VLOOKUP($F147,商品リスト!$B$4:$E$15,2,FALSE)</f>
        <v>チェア</v>
      </c>
      <c r="H147" s="4" t="str">
        <f>VLOOKUP($F147,商品リスト!$B$4:$E$15,3,FALSE)</f>
        <v>ワークチェア</v>
      </c>
      <c r="I147" s="5">
        <f>VLOOKUP($F147,商品リスト!$B$4:$E$15,4,FALSE)</f>
        <v>26000</v>
      </c>
      <c r="J147" s="4">
        <v>5</v>
      </c>
      <c r="K147" s="5">
        <f t="shared" si="2"/>
        <v>130000</v>
      </c>
    </row>
    <row r="148" spans="2:11" x14ac:dyDescent="0.4">
      <c r="B148" s="3">
        <v>44813</v>
      </c>
      <c r="C148" s="4">
        <v>15</v>
      </c>
      <c r="D148" s="4" t="str">
        <f>VLOOKUP($C148,担当者リスト!$B$4:$D$8,2,FALSE)</f>
        <v>林</v>
      </c>
      <c r="E148" s="4" t="str">
        <f>VLOOKUP($C148,担当者リスト!$B$4:$D$8,3,FALSE)</f>
        <v>ROOM-STORE</v>
      </c>
      <c r="F148" s="4">
        <v>204</v>
      </c>
      <c r="G148" s="4" t="str">
        <f>VLOOKUP($F148,商品リスト!$B$4:$E$15,2,FALSE)</f>
        <v>チェア</v>
      </c>
      <c r="H148" s="4" t="str">
        <f>VLOOKUP($F148,商品リスト!$B$4:$E$15,3,FALSE)</f>
        <v>ハイスツール</v>
      </c>
      <c r="I148" s="5">
        <f>VLOOKUP($F148,商品リスト!$B$4:$E$15,4,FALSE)</f>
        <v>12000</v>
      </c>
      <c r="J148" s="4">
        <v>10</v>
      </c>
      <c r="K148" s="5">
        <f t="shared" si="2"/>
        <v>120000</v>
      </c>
    </row>
    <row r="149" spans="2:11" x14ac:dyDescent="0.4">
      <c r="B149" s="3">
        <v>44814</v>
      </c>
      <c r="C149" s="4">
        <v>14</v>
      </c>
      <c r="D149" s="4" t="str">
        <f>VLOOKUP($C149,担当者リスト!$B$4:$D$8,2,FALSE)</f>
        <v>田村</v>
      </c>
      <c r="E149" s="4" t="str">
        <f>VLOOKUP($C149,担当者リスト!$B$4:$D$8,3,FALSE)</f>
        <v>ふくおか事務機</v>
      </c>
      <c r="F149" s="4">
        <v>203</v>
      </c>
      <c r="G149" s="4" t="str">
        <f>VLOOKUP($F149,商品リスト!$B$4:$E$15,2,FALSE)</f>
        <v>チェア</v>
      </c>
      <c r="H149" s="4" t="str">
        <f>VLOOKUP($F149,商品リスト!$B$4:$E$15,3,FALSE)</f>
        <v>ゲーミングチェア</v>
      </c>
      <c r="I149" s="5">
        <f>VLOOKUP($F149,商品リスト!$B$4:$E$15,4,FALSE)</f>
        <v>49000</v>
      </c>
      <c r="J149" s="4">
        <v>4</v>
      </c>
      <c r="K149" s="5">
        <f t="shared" si="2"/>
        <v>196000</v>
      </c>
    </row>
    <row r="150" spans="2:11" x14ac:dyDescent="0.4">
      <c r="B150" s="3">
        <v>44815</v>
      </c>
      <c r="C150" s="4">
        <v>13</v>
      </c>
      <c r="D150" s="4" t="str">
        <f>VLOOKUP($C150,担当者リスト!$B$4:$D$8,2,FALSE)</f>
        <v>大崎</v>
      </c>
      <c r="E150" s="4" t="str">
        <f>VLOOKUP($C150,担当者リスト!$B$4:$D$8,3,FALSE)</f>
        <v>ホームセンターつばめ</v>
      </c>
      <c r="F150" s="4">
        <v>303</v>
      </c>
      <c r="G150" s="4" t="str">
        <f>VLOOKUP($F150,商品リスト!$B$4:$E$15,2,FALSE)</f>
        <v>収納</v>
      </c>
      <c r="H150" s="4" t="str">
        <f>VLOOKUP($F150,商品リスト!$B$4:$E$15,3,FALSE)</f>
        <v>キャビネット</v>
      </c>
      <c r="I150" s="5">
        <f>VLOOKUP($F150,商品リスト!$B$4:$E$15,4,FALSE)</f>
        <v>28000</v>
      </c>
      <c r="J150" s="4">
        <v>5</v>
      </c>
      <c r="K150" s="5">
        <f t="shared" si="2"/>
        <v>140000</v>
      </c>
    </row>
    <row r="151" spans="2:11" x14ac:dyDescent="0.4">
      <c r="B151" s="3">
        <v>44815</v>
      </c>
      <c r="C151" s="4">
        <v>14</v>
      </c>
      <c r="D151" s="4" t="str">
        <f>VLOOKUP($C151,担当者リスト!$B$4:$D$8,2,FALSE)</f>
        <v>田村</v>
      </c>
      <c r="E151" s="4" t="str">
        <f>VLOOKUP($C151,担当者リスト!$B$4:$D$8,3,FALSE)</f>
        <v>ふくおか事務機</v>
      </c>
      <c r="F151" s="4">
        <v>302</v>
      </c>
      <c r="G151" s="4" t="str">
        <f>VLOOKUP($F151,商品リスト!$B$4:$E$15,2,FALSE)</f>
        <v>収納</v>
      </c>
      <c r="H151" s="4" t="str">
        <f>VLOOKUP($F151,商品リスト!$B$4:$E$15,3,FALSE)</f>
        <v>スチールワゴン3段</v>
      </c>
      <c r="I151" s="5">
        <f>VLOOKUP($F151,商品リスト!$B$4:$E$15,4,FALSE)</f>
        <v>13000</v>
      </c>
      <c r="J151" s="4">
        <v>12</v>
      </c>
      <c r="K151" s="5">
        <f t="shared" si="2"/>
        <v>156000</v>
      </c>
    </row>
    <row r="152" spans="2:11" x14ac:dyDescent="0.4">
      <c r="B152" s="3">
        <v>44815</v>
      </c>
      <c r="C152" s="4">
        <v>15</v>
      </c>
      <c r="D152" s="4" t="str">
        <f>VLOOKUP($C152,担当者リスト!$B$4:$D$8,2,FALSE)</f>
        <v>林</v>
      </c>
      <c r="E152" s="4" t="str">
        <f>VLOOKUP($C152,担当者リスト!$B$4:$D$8,3,FALSE)</f>
        <v>ROOM-STORE</v>
      </c>
      <c r="F152" s="4">
        <v>101</v>
      </c>
      <c r="G152" s="4" t="str">
        <f>VLOOKUP($F152,商品リスト!$B$4:$E$15,2,FALSE)</f>
        <v>デスク</v>
      </c>
      <c r="H152" s="4" t="str">
        <f>VLOOKUP($F152,商品リスト!$B$4:$E$15,3,FALSE)</f>
        <v>スチールデスク</v>
      </c>
      <c r="I152" s="5">
        <f>VLOOKUP($F152,商品リスト!$B$4:$E$15,4,FALSE)</f>
        <v>35000</v>
      </c>
      <c r="J152" s="4">
        <v>3</v>
      </c>
      <c r="K152" s="5">
        <f t="shared" si="2"/>
        <v>105000</v>
      </c>
    </row>
    <row r="153" spans="2:11" x14ac:dyDescent="0.4">
      <c r="B153" s="3">
        <v>44815</v>
      </c>
      <c r="C153" s="4">
        <v>15</v>
      </c>
      <c r="D153" s="4" t="str">
        <f>VLOOKUP($C153,担当者リスト!$B$4:$D$8,2,FALSE)</f>
        <v>林</v>
      </c>
      <c r="E153" s="4" t="str">
        <f>VLOOKUP($C153,担当者リスト!$B$4:$D$8,3,FALSE)</f>
        <v>ROOM-STORE</v>
      </c>
      <c r="F153" s="4">
        <v>303</v>
      </c>
      <c r="G153" s="4" t="str">
        <f>VLOOKUP($F153,商品リスト!$B$4:$E$15,2,FALSE)</f>
        <v>収納</v>
      </c>
      <c r="H153" s="4" t="str">
        <f>VLOOKUP($F153,商品リスト!$B$4:$E$15,3,FALSE)</f>
        <v>キャビネット</v>
      </c>
      <c r="I153" s="5">
        <f>VLOOKUP($F153,商品リスト!$B$4:$E$15,4,FALSE)</f>
        <v>28000</v>
      </c>
      <c r="J153" s="4">
        <v>7</v>
      </c>
      <c r="K153" s="5">
        <f t="shared" si="2"/>
        <v>196000</v>
      </c>
    </row>
    <row r="154" spans="2:11" x14ac:dyDescent="0.4">
      <c r="B154" s="3">
        <v>44816</v>
      </c>
      <c r="C154" s="4">
        <v>13</v>
      </c>
      <c r="D154" s="4" t="str">
        <f>VLOOKUP($C154,担当者リスト!$B$4:$D$8,2,FALSE)</f>
        <v>大崎</v>
      </c>
      <c r="E154" s="4" t="str">
        <f>VLOOKUP($C154,担当者リスト!$B$4:$D$8,3,FALSE)</f>
        <v>ホームセンターつばめ</v>
      </c>
      <c r="F154" s="4">
        <v>103</v>
      </c>
      <c r="G154" s="4" t="str">
        <f>VLOOKUP($F154,商品リスト!$B$4:$E$15,2,FALSE)</f>
        <v>デスク</v>
      </c>
      <c r="H154" s="4" t="str">
        <f>VLOOKUP($F154,商品リスト!$B$4:$E$15,3,FALSE)</f>
        <v>ゲーミングデスク</v>
      </c>
      <c r="I154" s="5">
        <f>VLOOKUP($F154,商品リスト!$B$4:$E$15,4,FALSE)</f>
        <v>72000</v>
      </c>
      <c r="J154" s="4">
        <v>3</v>
      </c>
      <c r="K154" s="5">
        <f t="shared" si="2"/>
        <v>216000</v>
      </c>
    </row>
    <row r="155" spans="2:11" x14ac:dyDescent="0.4">
      <c r="B155" s="3">
        <v>44816</v>
      </c>
      <c r="C155" s="4">
        <v>14</v>
      </c>
      <c r="D155" s="4" t="str">
        <f>VLOOKUP($C155,担当者リスト!$B$4:$D$8,2,FALSE)</f>
        <v>田村</v>
      </c>
      <c r="E155" s="4" t="str">
        <f>VLOOKUP($C155,担当者リスト!$B$4:$D$8,3,FALSE)</f>
        <v>ふくおか事務機</v>
      </c>
      <c r="F155" s="4">
        <v>104</v>
      </c>
      <c r="G155" s="4" t="str">
        <f>VLOOKUP($F155,商品リスト!$B$4:$E$15,2,FALSE)</f>
        <v>デスク</v>
      </c>
      <c r="H155" s="4" t="str">
        <f>VLOOKUP($F155,商品リスト!$B$4:$E$15,3,FALSE)</f>
        <v>昇降式デスク</v>
      </c>
      <c r="I155" s="5">
        <f>VLOOKUP($F155,商品リスト!$B$4:$E$15,4,FALSE)</f>
        <v>68000</v>
      </c>
      <c r="J155" s="4">
        <v>2</v>
      </c>
      <c r="K155" s="5">
        <f t="shared" si="2"/>
        <v>136000</v>
      </c>
    </row>
    <row r="156" spans="2:11" x14ac:dyDescent="0.4">
      <c r="B156" s="3">
        <v>44816</v>
      </c>
      <c r="C156" s="4">
        <v>15</v>
      </c>
      <c r="D156" s="4" t="str">
        <f>VLOOKUP($C156,担当者リスト!$B$4:$D$8,2,FALSE)</f>
        <v>林</v>
      </c>
      <c r="E156" s="4" t="str">
        <f>VLOOKUP($C156,担当者リスト!$B$4:$D$8,3,FALSE)</f>
        <v>ROOM-STORE</v>
      </c>
      <c r="F156" s="4">
        <v>203</v>
      </c>
      <c r="G156" s="4" t="str">
        <f>VLOOKUP($F156,商品リスト!$B$4:$E$15,2,FALSE)</f>
        <v>チェア</v>
      </c>
      <c r="H156" s="4" t="str">
        <f>VLOOKUP($F156,商品リスト!$B$4:$E$15,3,FALSE)</f>
        <v>ゲーミングチェア</v>
      </c>
      <c r="I156" s="5">
        <f>VLOOKUP($F156,商品リスト!$B$4:$E$15,4,FALSE)</f>
        <v>49000</v>
      </c>
      <c r="J156" s="4">
        <v>2</v>
      </c>
      <c r="K156" s="5">
        <f t="shared" si="2"/>
        <v>98000</v>
      </c>
    </row>
    <row r="157" spans="2:11" x14ac:dyDescent="0.4">
      <c r="B157" s="3">
        <v>44817</v>
      </c>
      <c r="C157" s="4">
        <v>11</v>
      </c>
      <c r="D157" s="4" t="str">
        <f>VLOOKUP($C157,担当者リスト!$B$4:$D$8,2,FALSE)</f>
        <v>浅野</v>
      </c>
      <c r="E157" s="4" t="str">
        <f>VLOOKUP($C157,担当者リスト!$B$4:$D$8,3,FALSE)</f>
        <v>リビングOKA</v>
      </c>
      <c r="F157" s="4">
        <v>105</v>
      </c>
      <c r="G157" s="4" t="str">
        <f>VLOOKUP($F157,商品リスト!$B$4:$E$15,2,FALSE)</f>
        <v>デスク</v>
      </c>
      <c r="H157" s="4" t="str">
        <f>VLOOKUP($F157,商品リスト!$B$4:$E$15,3,FALSE)</f>
        <v>折りたたみデスク</v>
      </c>
      <c r="I157" s="5">
        <f>VLOOKUP($F157,商品リスト!$B$4:$E$15,4,FALSE)</f>
        <v>22000</v>
      </c>
      <c r="J157" s="4">
        <v>4</v>
      </c>
      <c r="K157" s="5">
        <f t="shared" si="2"/>
        <v>88000</v>
      </c>
    </row>
    <row r="158" spans="2:11" x14ac:dyDescent="0.4">
      <c r="B158" s="3">
        <v>44817</v>
      </c>
      <c r="C158" s="4">
        <v>11</v>
      </c>
      <c r="D158" s="4" t="str">
        <f>VLOOKUP($C158,担当者リスト!$B$4:$D$8,2,FALSE)</f>
        <v>浅野</v>
      </c>
      <c r="E158" s="4" t="str">
        <f>VLOOKUP($C158,担当者リスト!$B$4:$D$8,3,FALSE)</f>
        <v>リビングOKA</v>
      </c>
      <c r="F158" s="4">
        <v>201</v>
      </c>
      <c r="G158" s="4" t="str">
        <f>VLOOKUP($F158,商品リスト!$B$4:$E$15,2,FALSE)</f>
        <v>チェア</v>
      </c>
      <c r="H158" s="4" t="str">
        <f>VLOOKUP($F158,商品リスト!$B$4:$E$15,3,FALSE)</f>
        <v>ワークチェア</v>
      </c>
      <c r="I158" s="5">
        <f>VLOOKUP($F158,商品リスト!$B$4:$E$15,4,FALSE)</f>
        <v>26000</v>
      </c>
      <c r="J158" s="4">
        <v>6</v>
      </c>
      <c r="K158" s="5">
        <f t="shared" si="2"/>
        <v>156000</v>
      </c>
    </row>
    <row r="159" spans="2:11" x14ac:dyDescent="0.4">
      <c r="B159" s="3">
        <v>44818</v>
      </c>
      <c r="C159" s="4">
        <v>13</v>
      </c>
      <c r="D159" s="4" t="str">
        <f>VLOOKUP($C159,担当者リスト!$B$4:$D$8,2,FALSE)</f>
        <v>大崎</v>
      </c>
      <c r="E159" s="4" t="str">
        <f>VLOOKUP($C159,担当者リスト!$B$4:$D$8,3,FALSE)</f>
        <v>ホームセンターつばめ</v>
      </c>
      <c r="F159" s="4">
        <v>203</v>
      </c>
      <c r="G159" s="4" t="str">
        <f>VLOOKUP($F159,商品リスト!$B$4:$E$15,2,FALSE)</f>
        <v>チェア</v>
      </c>
      <c r="H159" s="4" t="str">
        <f>VLOOKUP($F159,商品リスト!$B$4:$E$15,3,FALSE)</f>
        <v>ゲーミングチェア</v>
      </c>
      <c r="I159" s="5">
        <f>VLOOKUP($F159,商品リスト!$B$4:$E$15,4,FALSE)</f>
        <v>49000</v>
      </c>
      <c r="J159" s="4">
        <v>2</v>
      </c>
      <c r="K159" s="5">
        <f t="shared" si="2"/>
        <v>98000</v>
      </c>
    </row>
    <row r="160" spans="2:11" x14ac:dyDescent="0.4">
      <c r="B160" s="3">
        <v>44818</v>
      </c>
      <c r="C160" s="4">
        <v>13</v>
      </c>
      <c r="D160" s="4" t="str">
        <f>VLOOKUP($C160,担当者リスト!$B$4:$D$8,2,FALSE)</f>
        <v>大崎</v>
      </c>
      <c r="E160" s="4" t="str">
        <f>VLOOKUP($C160,担当者リスト!$B$4:$D$8,3,FALSE)</f>
        <v>ホームセンターつばめ</v>
      </c>
      <c r="F160" s="4">
        <v>301</v>
      </c>
      <c r="G160" s="4" t="str">
        <f>VLOOKUP($F160,商品リスト!$B$4:$E$15,2,FALSE)</f>
        <v>収納</v>
      </c>
      <c r="H160" s="4" t="str">
        <f>VLOOKUP($F160,商品リスト!$B$4:$E$15,3,FALSE)</f>
        <v>スチールワゴン2段</v>
      </c>
      <c r="I160" s="5">
        <f>VLOOKUP($F160,商品リスト!$B$4:$E$15,4,FALSE)</f>
        <v>11000</v>
      </c>
      <c r="J160" s="4">
        <v>5</v>
      </c>
      <c r="K160" s="5">
        <f t="shared" si="2"/>
        <v>55000</v>
      </c>
    </row>
    <row r="161" spans="2:11" x14ac:dyDescent="0.4">
      <c r="B161" s="3">
        <v>44818</v>
      </c>
      <c r="C161" s="4">
        <v>15</v>
      </c>
      <c r="D161" s="4" t="str">
        <f>VLOOKUP($C161,担当者リスト!$B$4:$D$8,2,FALSE)</f>
        <v>林</v>
      </c>
      <c r="E161" s="4" t="str">
        <f>VLOOKUP($C161,担当者リスト!$B$4:$D$8,3,FALSE)</f>
        <v>ROOM-STORE</v>
      </c>
      <c r="F161" s="4">
        <v>204</v>
      </c>
      <c r="G161" s="4" t="str">
        <f>VLOOKUP($F161,商品リスト!$B$4:$E$15,2,FALSE)</f>
        <v>チェア</v>
      </c>
      <c r="H161" s="4" t="str">
        <f>VLOOKUP($F161,商品リスト!$B$4:$E$15,3,FALSE)</f>
        <v>ハイスツール</v>
      </c>
      <c r="I161" s="5">
        <f>VLOOKUP($F161,商品リスト!$B$4:$E$15,4,FALSE)</f>
        <v>12000</v>
      </c>
      <c r="J161" s="4">
        <v>8</v>
      </c>
      <c r="K161" s="5">
        <f t="shared" si="2"/>
        <v>96000</v>
      </c>
    </row>
    <row r="162" spans="2:11" x14ac:dyDescent="0.4">
      <c r="B162" s="3">
        <v>44818</v>
      </c>
      <c r="C162" s="4">
        <v>15</v>
      </c>
      <c r="D162" s="4" t="str">
        <f>VLOOKUP($C162,担当者リスト!$B$4:$D$8,2,FALSE)</f>
        <v>林</v>
      </c>
      <c r="E162" s="4" t="str">
        <f>VLOOKUP($C162,担当者リスト!$B$4:$D$8,3,FALSE)</f>
        <v>ROOM-STORE</v>
      </c>
      <c r="F162" s="4">
        <v>105</v>
      </c>
      <c r="G162" s="4" t="str">
        <f>VLOOKUP($F162,商品リスト!$B$4:$E$15,2,FALSE)</f>
        <v>デスク</v>
      </c>
      <c r="H162" s="4" t="str">
        <f>VLOOKUP($F162,商品リスト!$B$4:$E$15,3,FALSE)</f>
        <v>折りたたみデスク</v>
      </c>
      <c r="I162" s="5">
        <f>VLOOKUP($F162,商品リスト!$B$4:$E$15,4,FALSE)</f>
        <v>22000</v>
      </c>
      <c r="J162" s="4">
        <v>10</v>
      </c>
      <c r="K162" s="5">
        <f t="shared" si="2"/>
        <v>220000</v>
      </c>
    </row>
    <row r="163" spans="2:11" x14ac:dyDescent="0.4">
      <c r="B163" s="3">
        <v>44820</v>
      </c>
      <c r="C163" s="4">
        <v>13</v>
      </c>
      <c r="D163" s="4" t="str">
        <f>VLOOKUP($C163,担当者リスト!$B$4:$D$8,2,FALSE)</f>
        <v>大崎</v>
      </c>
      <c r="E163" s="4" t="str">
        <f>VLOOKUP($C163,担当者リスト!$B$4:$D$8,3,FALSE)</f>
        <v>ホームセンターつばめ</v>
      </c>
      <c r="F163" s="4">
        <v>104</v>
      </c>
      <c r="G163" s="4" t="str">
        <f>VLOOKUP($F163,商品リスト!$B$4:$E$15,2,FALSE)</f>
        <v>デスク</v>
      </c>
      <c r="H163" s="4" t="str">
        <f>VLOOKUP($F163,商品リスト!$B$4:$E$15,3,FALSE)</f>
        <v>昇降式デスク</v>
      </c>
      <c r="I163" s="5">
        <f>VLOOKUP($F163,商品リスト!$B$4:$E$15,4,FALSE)</f>
        <v>68000</v>
      </c>
      <c r="J163" s="4">
        <v>5</v>
      </c>
      <c r="K163" s="5">
        <f t="shared" si="2"/>
        <v>340000</v>
      </c>
    </row>
    <row r="164" spans="2:11" x14ac:dyDescent="0.4">
      <c r="B164" s="3">
        <v>44820</v>
      </c>
      <c r="C164" s="4">
        <v>14</v>
      </c>
      <c r="D164" s="4" t="str">
        <f>VLOOKUP($C164,担当者リスト!$B$4:$D$8,2,FALSE)</f>
        <v>田村</v>
      </c>
      <c r="E164" s="4" t="str">
        <f>VLOOKUP($C164,担当者リスト!$B$4:$D$8,3,FALSE)</f>
        <v>ふくおか事務機</v>
      </c>
      <c r="F164" s="4">
        <v>105</v>
      </c>
      <c r="G164" s="4" t="str">
        <f>VLOOKUP($F164,商品リスト!$B$4:$E$15,2,FALSE)</f>
        <v>デスク</v>
      </c>
      <c r="H164" s="4" t="str">
        <f>VLOOKUP($F164,商品リスト!$B$4:$E$15,3,FALSE)</f>
        <v>折りたたみデスク</v>
      </c>
      <c r="I164" s="5">
        <f>VLOOKUP($F164,商品リスト!$B$4:$E$15,4,FALSE)</f>
        <v>22000</v>
      </c>
      <c r="J164" s="4">
        <v>6</v>
      </c>
      <c r="K164" s="5">
        <f t="shared" si="2"/>
        <v>132000</v>
      </c>
    </row>
    <row r="165" spans="2:11" x14ac:dyDescent="0.4">
      <c r="B165" s="3">
        <v>44821</v>
      </c>
      <c r="C165" s="4">
        <v>11</v>
      </c>
      <c r="D165" s="4" t="str">
        <f>VLOOKUP($C165,担当者リスト!$B$4:$D$8,2,FALSE)</f>
        <v>浅野</v>
      </c>
      <c r="E165" s="4" t="str">
        <f>VLOOKUP($C165,担当者リスト!$B$4:$D$8,3,FALSE)</f>
        <v>リビングOKA</v>
      </c>
      <c r="F165" s="4">
        <v>302</v>
      </c>
      <c r="G165" s="4" t="str">
        <f>VLOOKUP($F165,商品リスト!$B$4:$E$15,2,FALSE)</f>
        <v>収納</v>
      </c>
      <c r="H165" s="4" t="str">
        <f>VLOOKUP($F165,商品リスト!$B$4:$E$15,3,FALSE)</f>
        <v>スチールワゴン3段</v>
      </c>
      <c r="I165" s="5">
        <f>VLOOKUP($F165,商品リスト!$B$4:$E$15,4,FALSE)</f>
        <v>13000</v>
      </c>
      <c r="J165" s="4">
        <v>3</v>
      </c>
      <c r="K165" s="5">
        <f t="shared" si="2"/>
        <v>39000</v>
      </c>
    </row>
    <row r="166" spans="2:11" x14ac:dyDescent="0.4">
      <c r="B166" s="3">
        <v>44821</v>
      </c>
      <c r="C166" s="4">
        <v>15</v>
      </c>
      <c r="D166" s="4" t="str">
        <f>VLOOKUP($C166,担当者リスト!$B$4:$D$8,2,FALSE)</f>
        <v>林</v>
      </c>
      <c r="E166" s="4" t="str">
        <f>VLOOKUP($C166,担当者リスト!$B$4:$D$8,3,FALSE)</f>
        <v>ROOM-STORE</v>
      </c>
      <c r="F166" s="4">
        <v>302</v>
      </c>
      <c r="G166" s="4" t="str">
        <f>VLOOKUP($F166,商品リスト!$B$4:$E$15,2,FALSE)</f>
        <v>収納</v>
      </c>
      <c r="H166" s="4" t="str">
        <f>VLOOKUP($F166,商品リスト!$B$4:$E$15,3,FALSE)</f>
        <v>スチールワゴン3段</v>
      </c>
      <c r="I166" s="5">
        <f>VLOOKUP($F166,商品リスト!$B$4:$E$15,4,FALSE)</f>
        <v>13000</v>
      </c>
      <c r="J166" s="4">
        <v>5</v>
      </c>
      <c r="K166" s="5">
        <f t="shared" si="2"/>
        <v>65000</v>
      </c>
    </row>
    <row r="167" spans="2:11" x14ac:dyDescent="0.4">
      <c r="B167" s="3">
        <v>44822</v>
      </c>
      <c r="C167" s="4">
        <v>12</v>
      </c>
      <c r="D167" s="4" t="str">
        <f>VLOOKUP($C167,担当者リスト!$B$4:$D$8,2,FALSE)</f>
        <v>江川</v>
      </c>
      <c r="E167" s="4" t="str">
        <f>VLOOKUP($C167,担当者リスト!$B$4:$D$8,3,FALSE)</f>
        <v>Fファニチャー</v>
      </c>
      <c r="F167" s="4">
        <v>303</v>
      </c>
      <c r="G167" s="4" t="str">
        <f>VLOOKUP($F167,商品リスト!$B$4:$E$15,2,FALSE)</f>
        <v>収納</v>
      </c>
      <c r="H167" s="4" t="str">
        <f>VLOOKUP($F167,商品リスト!$B$4:$E$15,3,FALSE)</f>
        <v>キャビネット</v>
      </c>
      <c r="I167" s="5">
        <f>VLOOKUP($F167,商品リスト!$B$4:$E$15,4,FALSE)</f>
        <v>28000</v>
      </c>
      <c r="J167" s="4">
        <v>8</v>
      </c>
      <c r="K167" s="5">
        <f t="shared" si="2"/>
        <v>224000</v>
      </c>
    </row>
    <row r="168" spans="2:11" x14ac:dyDescent="0.4">
      <c r="B168" s="3">
        <v>44822</v>
      </c>
      <c r="C168" s="4">
        <v>12</v>
      </c>
      <c r="D168" s="4" t="str">
        <f>VLOOKUP($C168,担当者リスト!$B$4:$D$8,2,FALSE)</f>
        <v>江川</v>
      </c>
      <c r="E168" s="4" t="str">
        <f>VLOOKUP($C168,担当者リスト!$B$4:$D$8,3,FALSE)</f>
        <v>Fファニチャー</v>
      </c>
      <c r="F168" s="4">
        <v>201</v>
      </c>
      <c r="G168" s="4" t="str">
        <f>VLOOKUP($F168,商品リスト!$B$4:$E$15,2,FALSE)</f>
        <v>チェア</v>
      </c>
      <c r="H168" s="4" t="str">
        <f>VLOOKUP($F168,商品リスト!$B$4:$E$15,3,FALSE)</f>
        <v>ワークチェア</v>
      </c>
      <c r="I168" s="5">
        <f>VLOOKUP($F168,商品リスト!$B$4:$E$15,4,FALSE)</f>
        <v>26000</v>
      </c>
      <c r="J168" s="4">
        <v>5</v>
      </c>
      <c r="K168" s="5">
        <f t="shared" si="2"/>
        <v>130000</v>
      </c>
    </row>
    <row r="169" spans="2:11" x14ac:dyDescent="0.4">
      <c r="B169" s="3">
        <v>44822</v>
      </c>
      <c r="C169" s="4">
        <v>13</v>
      </c>
      <c r="D169" s="4" t="str">
        <f>VLOOKUP($C169,担当者リスト!$B$4:$D$8,2,FALSE)</f>
        <v>大崎</v>
      </c>
      <c r="E169" s="4" t="str">
        <f>VLOOKUP($C169,担当者リスト!$B$4:$D$8,3,FALSE)</f>
        <v>ホームセンターつばめ</v>
      </c>
      <c r="F169" s="4">
        <v>204</v>
      </c>
      <c r="G169" s="4" t="str">
        <f>VLOOKUP($F169,商品リスト!$B$4:$E$15,2,FALSE)</f>
        <v>チェア</v>
      </c>
      <c r="H169" s="4" t="str">
        <f>VLOOKUP($F169,商品リスト!$B$4:$E$15,3,FALSE)</f>
        <v>ハイスツール</v>
      </c>
      <c r="I169" s="5">
        <f>VLOOKUP($F169,商品リスト!$B$4:$E$15,4,FALSE)</f>
        <v>12000</v>
      </c>
      <c r="J169" s="4">
        <v>2</v>
      </c>
      <c r="K169" s="5">
        <f t="shared" si="2"/>
        <v>24000</v>
      </c>
    </row>
    <row r="170" spans="2:11" x14ac:dyDescent="0.4">
      <c r="B170" s="3">
        <v>44823</v>
      </c>
      <c r="C170" s="4">
        <v>11</v>
      </c>
      <c r="D170" s="4" t="str">
        <f>VLOOKUP($C170,担当者リスト!$B$4:$D$8,2,FALSE)</f>
        <v>浅野</v>
      </c>
      <c r="E170" s="4" t="str">
        <f>VLOOKUP($C170,担当者リスト!$B$4:$D$8,3,FALSE)</f>
        <v>リビングOKA</v>
      </c>
      <c r="F170" s="4">
        <v>203</v>
      </c>
      <c r="G170" s="4" t="str">
        <f>VLOOKUP($F170,商品リスト!$B$4:$E$15,2,FALSE)</f>
        <v>チェア</v>
      </c>
      <c r="H170" s="4" t="str">
        <f>VLOOKUP($F170,商品リスト!$B$4:$E$15,3,FALSE)</f>
        <v>ゲーミングチェア</v>
      </c>
      <c r="I170" s="5">
        <f>VLOOKUP($F170,商品リスト!$B$4:$E$15,4,FALSE)</f>
        <v>49000</v>
      </c>
      <c r="J170" s="4">
        <v>1</v>
      </c>
      <c r="K170" s="5">
        <f t="shared" si="2"/>
        <v>49000</v>
      </c>
    </row>
    <row r="171" spans="2:11" x14ac:dyDescent="0.4">
      <c r="B171" s="3">
        <v>44823</v>
      </c>
      <c r="C171" s="4">
        <v>12</v>
      </c>
      <c r="D171" s="4" t="str">
        <f>VLOOKUP($C171,担当者リスト!$B$4:$D$8,2,FALSE)</f>
        <v>江川</v>
      </c>
      <c r="E171" s="4" t="str">
        <f>VLOOKUP($C171,担当者リスト!$B$4:$D$8,3,FALSE)</f>
        <v>Fファニチャー</v>
      </c>
      <c r="F171" s="4">
        <v>101</v>
      </c>
      <c r="G171" s="4" t="str">
        <f>VLOOKUP($F171,商品リスト!$B$4:$E$15,2,FALSE)</f>
        <v>デスク</v>
      </c>
      <c r="H171" s="4" t="str">
        <f>VLOOKUP($F171,商品リスト!$B$4:$E$15,3,FALSE)</f>
        <v>スチールデスク</v>
      </c>
      <c r="I171" s="5">
        <f>VLOOKUP($F171,商品リスト!$B$4:$E$15,4,FALSE)</f>
        <v>35000</v>
      </c>
      <c r="J171" s="4">
        <v>4</v>
      </c>
      <c r="K171" s="5">
        <f t="shared" si="2"/>
        <v>140000</v>
      </c>
    </row>
    <row r="172" spans="2:11" x14ac:dyDescent="0.4">
      <c r="B172" s="3">
        <v>44823</v>
      </c>
      <c r="C172" s="4">
        <v>14</v>
      </c>
      <c r="D172" s="4" t="str">
        <f>VLOOKUP($C172,担当者リスト!$B$4:$D$8,2,FALSE)</f>
        <v>田村</v>
      </c>
      <c r="E172" s="4" t="str">
        <f>VLOOKUP($C172,担当者リスト!$B$4:$D$8,3,FALSE)</f>
        <v>ふくおか事務機</v>
      </c>
      <c r="F172" s="4">
        <v>202</v>
      </c>
      <c r="G172" s="4" t="str">
        <f>VLOOKUP($F172,商品リスト!$B$4:$E$15,2,FALSE)</f>
        <v>チェア</v>
      </c>
      <c r="H172" s="4" t="str">
        <f>VLOOKUP($F172,商品リスト!$B$4:$E$15,3,FALSE)</f>
        <v>リクライニングチェア</v>
      </c>
      <c r="I172" s="5">
        <f>VLOOKUP($F172,商品リスト!$B$4:$E$15,4,FALSE)</f>
        <v>45000</v>
      </c>
      <c r="J172" s="4">
        <v>4</v>
      </c>
      <c r="K172" s="5">
        <f t="shared" si="2"/>
        <v>180000</v>
      </c>
    </row>
    <row r="173" spans="2:11" x14ac:dyDescent="0.4">
      <c r="B173" s="3">
        <v>44824</v>
      </c>
      <c r="C173" s="4">
        <v>11</v>
      </c>
      <c r="D173" s="4" t="str">
        <f>VLOOKUP($C173,担当者リスト!$B$4:$D$8,2,FALSE)</f>
        <v>浅野</v>
      </c>
      <c r="E173" s="4" t="str">
        <f>VLOOKUP($C173,担当者リスト!$B$4:$D$8,3,FALSE)</f>
        <v>リビングOKA</v>
      </c>
      <c r="F173" s="4">
        <v>204</v>
      </c>
      <c r="G173" s="4" t="str">
        <f>VLOOKUP($F173,商品リスト!$B$4:$E$15,2,FALSE)</f>
        <v>チェア</v>
      </c>
      <c r="H173" s="4" t="str">
        <f>VLOOKUP($F173,商品リスト!$B$4:$E$15,3,FALSE)</f>
        <v>ハイスツール</v>
      </c>
      <c r="I173" s="5">
        <f>VLOOKUP($F173,商品リスト!$B$4:$E$15,4,FALSE)</f>
        <v>12000</v>
      </c>
      <c r="J173" s="4">
        <v>4</v>
      </c>
      <c r="K173" s="5">
        <f t="shared" si="2"/>
        <v>48000</v>
      </c>
    </row>
    <row r="174" spans="2:11" x14ac:dyDescent="0.4">
      <c r="B174" s="3">
        <v>44825</v>
      </c>
      <c r="C174" s="4">
        <v>11</v>
      </c>
      <c r="D174" s="4" t="str">
        <f>VLOOKUP($C174,担当者リスト!$B$4:$D$8,2,FALSE)</f>
        <v>浅野</v>
      </c>
      <c r="E174" s="4" t="str">
        <f>VLOOKUP($C174,担当者リスト!$B$4:$D$8,3,FALSE)</f>
        <v>リビングOKA</v>
      </c>
      <c r="F174" s="4">
        <v>204</v>
      </c>
      <c r="G174" s="4" t="str">
        <f>VLOOKUP($F174,商品リスト!$B$4:$E$15,2,FALSE)</f>
        <v>チェア</v>
      </c>
      <c r="H174" s="4" t="str">
        <f>VLOOKUP($F174,商品リスト!$B$4:$E$15,3,FALSE)</f>
        <v>ハイスツール</v>
      </c>
      <c r="I174" s="5">
        <f>VLOOKUP($F174,商品リスト!$B$4:$E$15,4,FALSE)</f>
        <v>12000</v>
      </c>
      <c r="J174" s="4">
        <v>1</v>
      </c>
      <c r="K174" s="5">
        <f t="shared" si="2"/>
        <v>12000</v>
      </c>
    </row>
    <row r="175" spans="2:11" x14ac:dyDescent="0.4">
      <c r="B175" s="3">
        <v>44825</v>
      </c>
      <c r="C175" s="4">
        <v>15</v>
      </c>
      <c r="D175" s="4" t="str">
        <f>VLOOKUP($C175,担当者リスト!$B$4:$D$8,2,FALSE)</f>
        <v>林</v>
      </c>
      <c r="E175" s="4" t="str">
        <f>VLOOKUP($C175,担当者リスト!$B$4:$D$8,3,FALSE)</f>
        <v>ROOM-STORE</v>
      </c>
      <c r="F175" s="4">
        <v>103</v>
      </c>
      <c r="G175" s="4" t="str">
        <f>VLOOKUP($F175,商品リスト!$B$4:$E$15,2,FALSE)</f>
        <v>デスク</v>
      </c>
      <c r="H175" s="4" t="str">
        <f>VLOOKUP($F175,商品リスト!$B$4:$E$15,3,FALSE)</f>
        <v>ゲーミングデスク</v>
      </c>
      <c r="I175" s="5">
        <f>VLOOKUP($F175,商品リスト!$B$4:$E$15,4,FALSE)</f>
        <v>72000</v>
      </c>
      <c r="J175" s="4">
        <v>4</v>
      </c>
      <c r="K175" s="5">
        <f t="shared" si="2"/>
        <v>288000</v>
      </c>
    </row>
    <row r="176" spans="2:11" x14ac:dyDescent="0.4">
      <c r="B176" s="3">
        <v>44825</v>
      </c>
      <c r="C176" s="4">
        <v>15</v>
      </c>
      <c r="D176" s="4" t="str">
        <f>VLOOKUP($C176,担当者リスト!$B$4:$D$8,2,FALSE)</f>
        <v>林</v>
      </c>
      <c r="E176" s="4" t="str">
        <f>VLOOKUP($C176,担当者リスト!$B$4:$D$8,3,FALSE)</f>
        <v>ROOM-STORE</v>
      </c>
      <c r="F176" s="4">
        <v>201</v>
      </c>
      <c r="G176" s="4" t="str">
        <f>VLOOKUP($F176,商品リスト!$B$4:$E$15,2,FALSE)</f>
        <v>チェア</v>
      </c>
      <c r="H176" s="4" t="str">
        <f>VLOOKUP($F176,商品リスト!$B$4:$E$15,3,FALSE)</f>
        <v>ワークチェア</v>
      </c>
      <c r="I176" s="5">
        <f>VLOOKUP($F176,商品リスト!$B$4:$E$15,4,FALSE)</f>
        <v>26000</v>
      </c>
      <c r="J176" s="4">
        <v>1</v>
      </c>
      <c r="K176" s="5">
        <f t="shared" si="2"/>
        <v>26000</v>
      </c>
    </row>
    <row r="177" spans="2:11" x14ac:dyDescent="0.4">
      <c r="B177" s="3">
        <v>44827</v>
      </c>
      <c r="C177" s="4">
        <v>15</v>
      </c>
      <c r="D177" s="4" t="str">
        <f>VLOOKUP($C177,担当者リスト!$B$4:$D$8,2,FALSE)</f>
        <v>林</v>
      </c>
      <c r="E177" s="4" t="str">
        <f>VLOOKUP($C177,担当者リスト!$B$4:$D$8,3,FALSE)</f>
        <v>ROOM-STORE</v>
      </c>
      <c r="F177" s="4">
        <v>103</v>
      </c>
      <c r="G177" s="4" t="str">
        <f>VLOOKUP($F177,商品リスト!$B$4:$E$15,2,FALSE)</f>
        <v>デスク</v>
      </c>
      <c r="H177" s="4" t="str">
        <f>VLOOKUP($F177,商品リスト!$B$4:$E$15,3,FALSE)</f>
        <v>ゲーミングデスク</v>
      </c>
      <c r="I177" s="5">
        <f>VLOOKUP($F177,商品リスト!$B$4:$E$15,4,FALSE)</f>
        <v>72000</v>
      </c>
      <c r="J177" s="4">
        <v>3</v>
      </c>
      <c r="K177" s="5">
        <f t="shared" si="2"/>
        <v>216000</v>
      </c>
    </row>
    <row r="178" spans="2:11" x14ac:dyDescent="0.4">
      <c r="B178" s="3">
        <v>44828</v>
      </c>
      <c r="C178" s="4">
        <v>15</v>
      </c>
      <c r="D178" s="4" t="str">
        <f>VLOOKUP($C178,担当者リスト!$B$4:$D$8,2,FALSE)</f>
        <v>林</v>
      </c>
      <c r="E178" s="4" t="str">
        <f>VLOOKUP($C178,担当者リスト!$B$4:$D$8,3,FALSE)</f>
        <v>ROOM-STORE</v>
      </c>
      <c r="F178" s="4">
        <v>203</v>
      </c>
      <c r="G178" s="4" t="str">
        <f>VLOOKUP($F178,商品リスト!$B$4:$E$15,2,FALSE)</f>
        <v>チェア</v>
      </c>
      <c r="H178" s="4" t="str">
        <f>VLOOKUP($F178,商品リスト!$B$4:$E$15,3,FALSE)</f>
        <v>ゲーミングチェア</v>
      </c>
      <c r="I178" s="5">
        <f>VLOOKUP($F178,商品リスト!$B$4:$E$15,4,FALSE)</f>
        <v>49000</v>
      </c>
      <c r="J178" s="4">
        <v>2</v>
      </c>
      <c r="K178" s="5">
        <f t="shared" si="2"/>
        <v>98000</v>
      </c>
    </row>
    <row r="179" spans="2:11" x14ac:dyDescent="0.4">
      <c r="B179" s="3">
        <v>44828</v>
      </c>
      <c r="C179" s="4">
        <v>15</v>
      </c>
      <c r="D179" s="4" t="str">
        <f>VLOOKUP($C179,担当者リスト!$B$4:$D$8,2,FALSE)</f>
        <v>林</v>
      </c>
      <c r="E179" s="4" t="str">
        <f>VLOOKUP($C179,担当者リスト!$B$4:$D$8,3,FALSE)</f>
        <v>ROOM-STORE</v>
      </c>
      <c r="F179" s="4">
        <v>104</v>
      </c>
      <c r="G179" s="4" t="str">
        <f>VLOOKUP($F179,商品リスト!$B$4:$E$15,2,FALSE)</f>
        <v>デスク</v>
      </c>
      <c r="H179" s="4" t="str">
        <f>VLOOKUP($F179,商品リスト!$B$4:$E$15,3,FALSE)</f>
        <v>昇降式デスク</v>
      </c>
      <c r="I179" s="5">
        <f>VLOOKUP($F179,商品リスト!$B$4:$E$15,4,FALSE)</f>
        <v>68000</v>
      </c>
      <c r="J179" s="4">
        <v>2</v>
      </c>
      <c r="K179" s="5">
        <f t="shared" si="2"/>
        <v>136000</v>
      </c>
    </row>
    <row r="180" spans="2:11" x14ac:dyDescent="0.4">
      <c r="B180" s="3">
        <v>44829</v>
      </c>
      <c r="C180" s="4">
        <v>12</v>
      </c>
      <c r="D180" s="4" t="str">
        <f>VLOOKUP($C180,担当者リスト!$B$4:$D$8,2,FALSE)</f>
        <v>江川</v>
      </c>
      <c r="E180" s="4" t="str">
        <f>VLOOKUP($C180,担当者リスト!$B$4:$D$8,3,FALSE)</f>
        <v>Fファニチャー</v>
      </c>
      <c r="F180" s="4">
        <v>103</v>
      </c>
      <c r="G180" s="4" t="str">
        <f>VLOOKUP($F180,商品リスト!$B$4:$E$15,2,FALSE)</f>
        <v>デスク</v>
      </c>
      <c r="H180" s="4" t="str">
        <f>VLOOKUP($F180,商品リスト!$B$4:$E$15,3,FALSE)</f>
        <v>ゲーミングデスク</v>
      </c>
      <c r="I180" s="5">
        <f>VLOOKUP($F180,商品リスト!$B$4:$E$15,4,FALSE)</f>
        <v>72000</v>
      </c>
      <c r="J180" s="4">
        <v>1</v>
      </c>
      <c r="K180" s="5">
        <f t="shared" si="2"/>
        <v>72000</v>
      </c>
    </row>
    <row r="181" spans="2:11" x14ac:dyDescent="0.4">
      <c r="B181" s="3">
        <v>44829</v>
      </c>
      <c r="C181" s="4">
        <v>13</v>
      </c>
      <c r="D181" s="4" t="str">
        <f>VLOOKUP($C181,担当者リスト!$B$4:$D$8,2,FALSE)</f>
        <v>大崎</v>
      </c>
      <c r="E181" s="4" t="str">
        <f>VLOOKUP($C181,担当者リスト!$B$4:$D$8,3,FALSE)</f>
        <v>ホームセンターつばめ</v>
      </c>
      <c r="F181" s="4">
        <v>102</v>
      </c>
      <c r="G181" s="4" t="str">
        <f>VLOOKUP($F181,商品リスト!$B$4:$E$15,2,FALSE)</f>
        <v>デスク</v>
      </c>
      <c r="H181" s="4" t="str">
        <f>VLOOKUP($F181,商品リスト!$B$4:$E$15,3,FALSE)</f>
        <v>木製デスク</v>
      </c>
      <c r="I181" s="5">
        <f>VLOOKUP($F181,商品リスト!$B$4:$E$15,4,FALSE)</f>
        <v>48000</v>
      </c>
      <c r="J181" s="4">
        <v>2</v>
      </c>
      <c r="K181" s="5">
        <f t="shared" si="2"/>
        <v>96000</v>
      </c>
    </row>
    <row r="182" spans="2:11" x14ac:dyDescent="0.4">
      <c r="B182" s="3">
        <v>44829</v>
      </c>
      <c r="C182" s="4">
        <v>13</v>
      </c>
      <c r="D182" s="4" t="str">
        <f>VLOOKUP($C182,担当者リスト!$B$4:$D$8,2,FALSE)</f>
        <v>大崎</v>
      </c>
      <c r="E182" s="4" t="str">
        <f>VLOOKUP($C182,担当者リスト!$B$4:$D$8,3,FALSE)</f>
        <v>ホームセンターつばめ</v>
      </c>
      <c r="F182" s="4">
        <v>303</v>
      </c>
      <c r="G182" s="4" t="str">
        <f>VLOOKUP($F182,商品リスト!$B$4:$E$15,2,FALSE)</f>
        <v>収納</v>
      </c>
      <c r="H182" s="4" t="str">
        <f>VLOOKUP($F182,商品リスト!$B$4:$E$15,3,FALSE)</f>
        <v>キャビネット</v>
      </c>
      <c r="I182" s="5">
        <f>VLOOKUP($F182,商品リスト!$B$4:$E$15,4,FALSE)</f>
        <v>28000</v>
      </c>
      <c r="J182" s="4">
        <v>2</v>
      </c>
      <c r="K182" s="5">
        <f t="shared" si="2"/>
        <v>56000</v>
      </c>
    </row>
    <row r="183" spans="2:11" x14ac:dyDescent="0.4">
      <c r="B183" s="3">
        <v>44830</v>
      </c>
      <c r="C183" s="4">
        <v>12</v>
      </c>
      <c r="D183" s="4" t="str">
        <f>VLOOKUP($C183,担当者リスト!$B$4:$D$8,2,FALSE)</f>
        <v>江川</v>
      </c>
      <c r="E183" s="4" t="str">
        <f>VLOOKUP($C183,担当者リスト!$B$4:$D$8,3,FALSE)</f>
        <v>Fファニチャー</v>
      </c>
      <c r="F183" s="4">
        <v>301</v>
      </c>
      <c r="G183" s="4" t="str">
        <f>VLOOKUP($F183,商品リスト!$B$4:$E$15,2,FALSE)</f>
        <v>収納</v>
      </c>
      <c r="H183" s="4" t="str">
        <f>VLOOKUP($F183,商品リスト!$B$4:$E$15,3,FALSE)</f>
        <v>スチールワゴン2段</v>
      </c>
      <c r="I183" s="5">
        <f>VLOOKUP($F183,商品リスト!$B$4:$E$15,4,FALSE)</f>
        <v>11000</v>
      </c>
      <c r="J183" s="4">
        <v>5</v>
      </c>
      <c r="K183" s="5">
        <f t="shared" si="2"/>
        <v>55000</v>
      </c>
    </row>
    <row r="184" spans="2:11" x14ac:dyDescent="0.4">
      <c r="B184" s="3">
        <v>44832</v>
      </c>
      <c r="C184" s="4">
        <v>11</v>
      </c>
      <c r="D184" s="4" t="str">
        <f>VLOOKUP($C184,担当者リスト!$B$4:$D$8,2,FALSE)</f>
        <v>浅野</v>
      </c>
      <c r="E184" s="4" t="str">
        <f>VLOOKUP($C184,担当者リスト!$B$4:$D$8,3,FALSE)</f>
        <v>リビングOKA</v>
      </c>
      <c r="F184" s="4">
        <v>303</v>
      </c>
      <c r="G184" s="4" t="str">
        <f>VLOOKUP($F184,商品リスト!$B$4:$E$15,2,FALSE)</f>
        <v>収納</v>
      </c>
      <c r="H184" s="4" t="str">
        <f>VLOOKUP($F184,商品リスト!$B$4:$E$15,3,FALSE)</f>
        <v>キャビネット</v>
      </c>
      <c r="I184" s="5">
        <f>VLOOKUP($F184,商品リスト!$B$4:$E$15,4,FALSE)</f>
        <v>28000</v>
      </c>
      <c r="J184" s="4">
        <v>2</v>
      </c>
      <c r="K184" s="5">
        <f t="shared" si="2"/>
        <v>56000</v>
      </c>
    </row>
    <row r="185" spans="2:11" x14ac:dyDescent="0.4">
      <c r="B185" s="3">
        <v>44833</v>
      </c>
      <c r="C185" s="4">
        <v>11</v>
      </c>
      <c r="D185" s="4" t="str">
        <f>VLOOKUP($C185,担当者リスト!$B$4:$D$8,2,FALSE)</f>
        <v>浅野</v>
      </c>
      <c r="E185" s="4" t="str">
        <f>VLOOKUP($C185,担当者リスト!$B$4:$D$8,3,FALSE)</f>
        <v>リビングOKA</v>
      </c>
      <c r="F185" s="4">
        <v>104</v>
      </c>
      <c r="G185" s="4" t="str">
        <f>VLOOKUP($F185,商品リスト!$B$4:$E$15,2,FALSE)</f>
        <v>デスク</v>
      </c>
      <c r="H185" s="4" t="str">
        <f>VLOOKUP($F185,商品リスト!$B$4:$E$15,3,FALSE)</f>
        <v>昇降式デスク</v>
      </c>
      <c r="I185" s="5">
        <f>VLOOKUP($F185,商品リスト!$B$4:$E$15,4,FALSE)</f>
        <v>68000</v>
      </c>
      <c r="J185" s="4">
        <v>2</v>
      </c>
      <c r="K185" s="5">
        <f t="shared" si="2"/>
        <v>136000</v>
      </c>
    </row>
    <row r="186" spans="2:11" x14ac:dyDescent="0.4">
      <c r="B186" s="3">
        <v>44833</v>
      </c>
      <c r="C186" s="4">
        <v>15</v>
      </c>
      <c r="D186" s="4" t="str">
        <f>VLOOKUP($C186,担当者リスト!$B$4:$D$8,2,FALSE)</f>
        <v>林</v>
      </c>
      <c r="E186" s="4" t="str">
        <f>VLOOKUP($C186,担当者リスト!$B$4:$D$8,3,FALSE)</f>
        <v>ROOM-STORE</v>
      </c>
      <c r="F186" s="4">
        <v>102</v>
      </c>
      <c r="G186" s="4" t="str">
        <f>VLOOKUP($F186,商品リスト!$B$4:$E$15,2,FALSE)</f>
        <v>デスク</v>
      </c>
      <c r="H186" s="4" t="str">
        <f>VLOOKUP($F186,商品リスト!$B$4:$E$15,3,FALSE)</f>
        <v>木製デスク</v>
      </c>
      <c r="I186" s="5">
        <f>VLOOKUP($F186,商品リスト!$B$4:$E$15,4,FALSE)</f>
        <v>48000</v>
      </c>
      <c r="J186" s="4">
        <v>2</v>
      </c>
      <c r="K186" s="5">
        <f t="shared" si="2"/>
        <v>96000</v>
      </c>
    </row>
    <row r="187" spans="2:11" x14ac:dyDescent="0.4">
      <c r="B187" s="3">
        <v>44834</v>
      </c>
      <c r="C187" s="4">
        <v>12</v>
      </c>
      <c r="D187" s="4" t="str">
        <f>VLOOKUP($C187,担当者リスト!$B$4:$D$8,2,FALSE)</f>
        <v>江川</v>
      </c>
      <c r="E187" s="4" t="str">
        <f>VLOOKUP($C187,担当者リスト!$B$4:$D$8,3,FALSE)</f>
        <v>Fファニチャー</v>
      </c>
      <c r="F187" s="4">
        <v>105</v>
      </c>
      <c r="G187" s="4" t="str">
        <f>VLOOKUP($F187,商品リスト!$B$4:$E$15,2,FALSE)</f>
        <v>デスク</v>
      </c>
      <c r="H187" s="4" t="str">
        <f>VLOOKUP($F187,商品リスト!$B$4:$E$15,3,FALSE)</f>
        <v>折りたたみデスク</v>
      </c>
      <c r="I187" s="5">
        <f>VLOOKUP($F187,商品リスト!$B$4:$E$15,4,FALSE)</f>
        <v>22000</v>
      </c>
      <c r="J187" s="4">
        <v>8</v>
      </c>
      <c r="K187" s="5">
        <f t="shared" si="2"/>
        <v>176000</v>
      </c>
    </row>
    <row r="188" spans="2:11" x14ac:dyDescent="0.4">
      <c r="B188" s="3">
        <v>44834</v>
      </c>
      <c r="C188" s="4">
        <v>14</v>
      </c>
      <c r="D188" s="4" t="str">
        <f>VLOOKUP($C188,担当者リスト!$B$4:$D$8,2,FALSE)</f>
        <v>田村</v>
      </c>
      <c r="E188" s="4" t="str">
        <f>VLOOKUP($C188,担当者リスト!$B$4:$D$8,3,FALSE)</f>
        <v>ふくおか事務機</v>
      </c>
      <c r="F188" s="4">
        <v>102</v>
      </c>
      <c r="G188" s="4" t="str">
        <f>VLOOKUP($F188,商品リスト!$B$4:$E$15,2,FALSE)</f>
        <v>デスク</v>
      </c>
      <c r="H188" s="4" t="str">
        <f>VLOOKUP($F188,商品リスト!$B$4:$E$15,3,FALSE)</f>
        <v>木製デスク</v>
      </c>
      <c r="I188" s="5">
        <f>VLOOKUP($F188,商品リスト!$B$4:$E$15,4,FALSE)</f>
        <v>48000</v>
      </c>
      <c r="J188" s="4">
        <v>3</v>
      </c>
      <c r="K188" s="5">
        <f t="shared" si="2"/>
        <v>144000</v>
      </c>
    </row>
    <row r="189" spans="2:11" x14ac:dyDescent="0.4">
      <c r="B189" s="3">
        <v>44834</v>
      </c>
      <c r="C189" s="4">
        <v>14</v>
      </c>
      <c r="D189" s="4" t="str">
        <f>VLOOKUP($C189,担当者リスト!$B$4:$D$8,2,FALSE)</f>
        <v>田村</v>
      </c>
      <c r="E189" s="4" t="str">
        <f>VLOOKUP($C189,担当者リスト!$B$4:$D$8,3,FALSE)</f>
        <v>ふくおか事務機</v>
      </c>
      <c r="F189" s="4">
        <v>104</v>
      </c>
      <c r="G189" s="4" t="str">
        <f>VLOOKUP($F189,商品リスト!$B$4:$E$15,2,FALSE)</f>
        <v>デスク</v>
      </c>
      <c r="H189" s="4" t="str">
        <f>VLOOKUP($F189,商品リスト!$B$4:$E$15,3,FALSE)</f>
        <v>昇降式デスク</v>
      </c>
      <c r="I189" s="5">
        <f>VLOOKUP($F189,商品リスト!$B$4:$E$15,4,FALSE)</f>
        <v>68000</v>
      </c>
      <c r="J189" s="4">
        <v>4</v>
      </c>
      <c r="K189" s="5">
        <f t="shared" si="2"/>
        <v>272000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3F3D-1A63-41B7-857C-A77EA9F3C4A0}">
  <dimension ref="B1:D8"/>
  <sheetViews>
    <sheetView workbookViewId="0"/>
  </sheetViews>
  <sheetFormatPr defaultRowHeight="18.75" x14ac:dyDescent="0.4"/>
  <cols>
    <col min="1" max="1" width="2.625" customWidth="1"/>
    <col min="2" max="2" width="11" bestFit="1" customWidth="1"/>
    <col min="3" max="3" width="11" customWidth="1"/>
    <col min="4" max="4" width="21.125" bestFit="1" customWidth="1"/>
  </cols>
  <sheetData>
    <row r="1" spans="2:4" ht="24" x14ac:dyDescent="0.4">
      <c r="B1" s="1" t="s">
        <v>39</v>
      </c>
    </row>
    <row r="3" spans="2:4" x14ac:dyDescent="0.4">
      <c r="B3" s="2" t="s">
        <v>34</v>
      </c>
      <c r="C3" s="2" t="s">
        <v>41</v>
      </c>
      <c r="D3" s="2" t="s">
        <v>35</v>
      </c>
    </row>
    <row r="4" spans="2:4" x14ac:dyDescent="0.4">
      <c r="B4" s="4">
        <v>11</v>
      </c>
      <c r="C4" s="4" t="s">
        <v>2</v>
      </c>
      <c r="D4" s="4" t="s">
        <v>3</v>
      </c>
    </row>
    <row r="5" spans="2:4" x14ac:dyDescent="0.4">
      <c r="B5" s="4">
        <v>12</v>
      </c>
      <c r="C5" s="4" t="s">
        <v>4</v>
      </c>
      <c r="D5" s="4" t="s">
        <v>5</v>
      </c>
    </row>
    <row r="6" spans="2:4" x14ac:dyDescent="0.4">
      <c r="B6" s="4">
        <v>13</v>
      </c>
      <c r="C6" s="4" t="s">
        <v>6</v>
      </c>
      <c r="D6" s="4" t="s">
        <v>7</v>
      </c>
    </row>
    <row r="7" spans="2:4" x14ac:dyDescent="0.4">
      <c r="B7" s="4">
        <v>14</v>
      </c>
      <c r="C7" s="4" t="s">
        <v>37</v>
      </c>
      <c r="D7" s="4" t="s">
        <v>8</v>
      </c>
    </row>
    <row r="8" spans="2:4" x14ac:dyDescent="0.4">
      <c r="B8" s="4">
        <v>15</v>
      </c>
      <c r="C8" s="4" t="s">
        <v>9</v>
      </c>
      <c r="D8" s="4" t="s">
        <v>10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215A-437C-4709-B1CE-578BAA325152}">
  <dimension ref="B1:E15"/>
  <sheetViews>
    <sheetView workbookViewId="0"/>
  </sheetViews>
  <sheetFormatPr defaultRowHeight="18.75" x14ac:dyDescent="0.4"/>
  <cols>
    <col min="1" max="1" width="2.625" customWidth="1"/>
    <col min="4" max="4" width="21.25" bestFit="1" customWidth="1"/>
    <col min="5" max="5" width="11" bestFit="1" customWidth="1"/>
  </cols>
  <sheetData>
    <row r="1" spans="2:5" ht="24" x14ac:dyDescent="0.4">
      <c r="B1" s="1" t="s">
        <v>40</v>
      </c>
    </row>
    <row r="2" spans="2:5" ht="18.75" customHeight="1" x14ac:dyDescent="0.4">
      <c r="B2" s="1"/>
    </row>
    <row r="3" spans="2:5" x14ac:dyDescent="0.4">
      <c r="B3" s="2" t="s">
        <v>33</v>
      </c>
      <c r="C3" s="2" t="s">
        <v>36</v>
      </c>
      <c r="D3" s="2" t="s">
        <v>29</v>
      </c>
      <c r="E3" s="2" t="s">
        <v>30</v>
      </c>
    </row>
    <row r="4" spans="2:5" x14ac:dyDescent="0.4">
      <c r="B4" s="4">
        <v>101</v>
      </c>
      <c r="C4" s="4" t="s">
        <v>11</v>
      </c>
      <c r="D4" s="4" t="s">
        <v>12</v>
      </c>
      <c r="E4" s="5">
        <v>35000</v>
      </c>
    </row>
    <row r="5" spans="2:5" x14ac:dyDescent="0.4">
      <c r="B5" s="4">
        <v>102</v>
      </c>
      <c r="C5" s="4" t="s">
        <v>11</v>
      </c>
      <c r="D5" s="4" t="s">
        <v>13</v>
      </c>
      <c r="E5" s="5">
        <v>48000</v>
      </c>
    </row>
    <row r="6" spans="2:5" x14ac:dyDescent="0.4">
      <c r="B6" s="4">
        <v>103</v>
      </c>
      <c r="C6" s="4" t="s">
        <v>11</v>
      </c>
      <c r="D6" s="4" t="s">
        <v>14</v>
      </c>
      <c r="E6" s="5">
        <v>72000</v>
      </c>
    </row>
    <row r="7" spans="2:5" x14ac:dyDescent="0.4">
      <c r="B7" s="4">
        <v>104</v>
      </c>
      <c r="C7" s="4" t="s">
        <v>11</v>
      </c>
      <c r="D7" s="4" t="s">
        <v>15</v>
      </c>
      <c r="E7" s="5">
        <v>68000</v>
      </c>
    </row>
    <row r="8" spans="2:5" x14ac:dyDescent="0.4">
      <c r="B8" s="4">
        <v>105</v>
      </c>
      <c r="C8" s="4" t="s">
        <v>11</v>
      </c>
      <c r="D8" s="4" t="s">
        <v>16</v>
      </c>
      <c r="E8" s="5">
        <v>22000</v>
      </c>
    </row>
    <row r="9" spans="2:5" x14ac:dyDescent="0.4">
      <c r="B9" s="4">
        <v>201</v>
      </c>
      <c r="C9" s="4" t="s">
        <v>17</v>
      </c>
      <c r="D9" s="4" t="s">
        <v>18</v>
      </c>
      <c r="E9" s="5">
        <v>26000</v>
      </c>
    </row>
    <row r="10" spans="2:5" x14ac:dyDescent="0.4">
      <c r="B10" s="4">
        <v>202</v>
      </c>
      <c r="C10" s="4" t="s">
        <v>17</v>
      </c>
      <c r="D10" s="4" t="s">
        <v>19</v>
      </c>
      <c r="E10" s="5">
        <v>45000</v>
      </c>
    </row>
    <row r="11" spans="2:5" x14ac:dyDescent="0.4">
      <c r="B11" s="4">
        <v>203</v>
      </c>
      <c r="C11" s="4" t="s">
        <v>17</v>
      </c>
      <c r="D11" s="4" t="s">
        <v>20</v>
      </c>
      <c r="E11" s="5">
        <v>49000</v>
      </c>
    </row>
    <row r="12" spans="2:5" x14ac:dyDescent="0.4">
      <c r="B12" s="4">
        <v>204</v>
      </c>
      <c r="C12" s="4" t="s">
        <v>17</v>
      </c>
      <c r="D12" s="4" t="s">
        <v>21</v>
      </c>
      <c r="E12" s="5">
        <v>12000</v>
      </c>
    </row>
    <row r="13" spans="2:5" x14ac:dyDescent="0.4">
      <c r="B13" s="4">
        <v>301</v>
      </c>
      <c r="C13" s="4" t="s">
        <v>22</v>
      </c>
      <c r="D13" s="4" t="s">
        <v>23</v>
      </c>
      <c r="E13" s="5">
        <v>11000</v>
      </c>
    </row>
    <row r="14" spans="2:5" x14ac:dyDescent="0.4">
      <c r="B14" s="4">
        <v>302</v>
      </c>
      <c r="C14" s="4" t="s">
        <v>22</v>
      </c>
      <c r="D14" s="4" t="s">
        <v>24</v>
      </c>
      <c r="E14" s="5">
        <v>13000</v>
      </c>
    </row>
    <row r="15" spans="2:5" x14ac:dyDescent="0.4">
      <c r="B15" s="4">
        <v>303</v>
      </c>
      <c r="C15" s="4" t="s">
        <v>22</v>
      </c>
      <c r="D15" s="4" t="s">
        <v>25</v>
      </c>
      <c r="E15" s="5">
        <v>28000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売上明細</vt:lpstr>
      <vt:lpstr>担当者リスト</vt:lpstr>
      <vt:lpstr>商品リスト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岡崎情報開発センター総務教育部</dc:creator>
  <cp:lastModifiedBy>岡崎情報開発センター総務教育部</cp:lastModifiedBy>
  <dcterms:created xsi:type="dcterms:W3CDTF">2022-08-31T15:00:33Z</dcterms:created>
  <dcterms:modified xsi:type="dcterms:W3CDTF">2025-04-07T23:18:31Z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2022-07-07T08:31:19Z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c6d0f6ba-4b02-44b9-9eb7-29b4a492018a</vt:lpwstr>
  </property>
  <property fmtid="{D5CDD505-2E9C-101B-9397-08002B2CF9AE}" pid="8" name="MSIP_Label_a7295cc1-d279-42ac-ab4d-3b0f4fece050_ContentBits">
    <vt:lpwstr>0</vt:lpwstr>
  </property>
</Properties>
</file>